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65521" windowWidth="10500" windowHeight="9420" activeTab="0"/>
  </bookViews>
  <sheets>
    <sheet name="Расчет НМЦ расходные" sheetId="1" r:id="rId1"/>
  </sheets>
  <definedNames>
    <definedName name="_xlnm._FilterDatabase" localSheetId="0" hidden="1">'Расчет НМЦ расходные'!$B$19:$K$49</definedName>
    <definedName name="_xlnm.Print_Area" localSheetId="0">'Расчет НМЦ расходные'!$A$1:$K$54</definedName>
  </definedNames>
  <calcPr fullCalcOnLoad="1"/>
</workbook>
</file>

<file path=xl/sharedStrings.xml><?xml version="1.0" encoding="utf-8"?>
<sst xmlns="http://schemas.openxmlformats.org/spreadsheetml/2006/main" count="117" uniqueCount="81">
  <si>
    <t>Обоснование начальной (максимальной) цены закупки</t>
  </si>
  <si>
    <t>1. Предмет закупки</t>
  </si>
  <si>
    <t>Поставка медицинских препаратов</t>
  </si>
  <si>
    <t>2. Дата подготовки обоснования НМЦК: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</si>
  <si>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</si>
  <si>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</si>
  <si>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</si>
  <si>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</si>
  <si>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</si>
  <si>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</si>
  <si>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</si>
  <si>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</si>
  <si>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indexed="8"/>
        <rFont val="Times New Roman"/>
        <family val="1"/>
      </rPr>
      <t>i</t>
    </r>
    <r>
      <rPr>
        <sz val="11"/>
        <color indexed="8"/>
        <rFont val="Times New Roman"/>
        <family val="1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</si>
  <si>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5. Таблица для обоснования начальной (максимальной) цены закупки при выборе метода сопоставимых рыночных цен (анализа рынка):</t>
  </si>
  <si>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</si>
  <si>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</si>
  <si>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</si>
  <si>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t>Ед. изм.</t>
  </si>
  <si>
    <t>Кол-во</t>
  </si>
  <si>
    <t>Цена, руб. за единицу товара, работы, услуги, в т.ч. НДС</t>
  </si>
  <si>
    <t>Начальная (максимальная) цена по позиции за ед., руб.</t>
  </si>
  <si>
    <t>Начальная (максимальная) цена по позиции, руб.</t>
  </si>
  <si>
    <t xml:space="preserve">Источник информации №3 </t>
  </si>
  <si>
    <t>Салфетки для инъекций</t>
  </si>
  <si>
    <t>штук</t>
  </si>
  <si>
    <t>Бахилы полиэтиленовые</t>
  </si>
  <si>
    <t>Инструмент</t>
  </si>
  <si>
    <t>Жгут</t>
  </si>
  <si>
    <t xml:space="preserve">Клеенка мед </t>
  </si>
  <si>
    <t>Манжет</t>
  </si>
  <si>
    <t>Пакет</t>
  </si>
  <si>
    <t>Перчатки</t>
  </si>
  <si>
    <t>Системы д\перелив Р/Р</t>
  </si>
  <si>
    <t>Термометр</t>
  </si>
  <si>
    <t>Тест-полоски</t>
  </si>
  <si>
    <t>Халат</t>
  </si>
  <si>
    <t>Иглы</t>
  </si>
  <si>
    <t>Катетор</t>
  </si>
  <si>
    <t>Маска медицинская</t>
  </si>
  <si>
    <t>Напаличник</t>
  </si>
  <si>
    <t>Пакет гипотермический</t>
  </si>
  <si>
    <t>Пульсоксиметр</t>
  </si>
  <si>
    <t>Чехол</t>
  </si>
  <si>
    <t>Шпатель</t>
  </si>
  <si>
    <t>Белье одноразовое</t>
  </si>
  <si>
    <t>ИТОГО</t>
  </si>
  <si>
    <t>6. Начальная (максимальная) цена контракта составляет:</t>
  </si>
  <si>
    <t>в т.ч. НДС</t>
  </si>
  <si>
    <t>74 копейки</t>
  </si>
  <si>
    <t>Бумага для видеопринт.УЗИ SONY UPP-11S 110*20 совместимая</t>
  </si>
  <si>
    <t>Бумага для лабораторного оборудования 57ммх30м, б/сетки н/намотка</t>
  </si>
  <si>
    <t>Бумага для ЭКГ Fukuda 210-30-18(внутр.намотка)</t>
  </si>
  <si>
    <t>Бумага для ЭКГ BIOSET 3500 ЭКГ Зкан.Альтон, Геолинк ЭК-ЗТ-12-01</t>
  </si>
  <si>
    <t>Журнал контроля работы стерилизаторов</t>
  </si>
  <si>
    <t>Бумага для ЭКГ Innomed Heart Mirror, Аксион 57ммх30мх12мм наруж. намотка</t>
  </si>
  <si>
    <t>Гель для УЗИ Ультрагель высок, вязкости, 250г</t>
  </si>
  <si>
    <t>Гель для ЭКГ Элкогель, 250г</t>
  </si>
  <si>
    <t>Индикатор воздушной стерилизации МедИС-180/60-1 (ЮООтестов)</t>
  </si>
  <si>
    <t>Индикатор паровой стерилизации МедИС-132/20-1 (ЮООтестов) в комплекте</t>
  </si>
  <si>
    <t>Журнал контроля концентраций рабочих р-ров дезинф. и стерилиз.ср-в</t>
  </si>
  <si>
    <t>Журнал оббезараживаня патогенных биологич. агентов</t>
  </si>
  <si>
    <t>Монофил-мононить полипропил USP2/0 75 см с иглой</t>
  </si>
  <si>
    <t>Презерватив для УЗИ 91 ООшт/упак)</t>
  </si>
  <si>
    <t>Салфетка 40x60см (200шт/упак)</t>
  </si>
  <si>
    <t>Салфетка 30x30 см однораз.(1 ООшт/упак)</t>
  </si>
  <si>
    <t>Простыня нетканая однораз.80х200см (ЮОш/рул)</t>
  </si>
  <si>
    <t>Фартук из ПВХ 90смх120см с завязками</t>
  </si>
  <si>
    <t>Шовный материал кетгут USP 2/0 75см с иглой</t>
  </si>
  <si>
    <t>Шовный материал ПГА USP 5/0 75см с иглой</t>
  </si>
  <si>
    <t>Гигрометр-психрометр ВИТ-1 (0+25С)</t>
  </si>
  <si>
    <t>Тонометр механический ИАДМ-ОП-1-01</t>
  </si>
  <si>
    <t>Мундштук картонный для спирометров 28*65*1,0мм</t>
  </si>
  <si>
    <t>Пакет из влагопрочной бумаги СтериТ 100*200 №100</t>
  </si>
  <si>
    <t>Мундштук для алкометра DRIVESAFE II (1 ООшт/упак)</t>
  </si>
  <si>
    <t>Пакет д/стерил.из крафт-бумаги 250x320мм №100</t>
  </si>
  <si>
    <t>Индикатор СтериТест-П-132/20-02 (ЮООтестов)</t>
  </si>
  <si>
    <t>Чехол на матрац ПВХ 210x90см</t>
  </si>
  <si>
    <t>Шовный материал шёлк плетёный 150см без иглы (20шт/упак)</t>
  </si>
  <si>
    <t xml:space="preserve">Источник информации №1 </t>
  </si>
  <si>
    <t xml:space="preserve">Источник информации №2 </t>
  </si>
  <si>
    <t>Четыреста двадцать восемь тысяч сто шестьдесят четыре рубля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</si>
</sst>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  <numFmt numFmtId="165" formatCode="[$-FC19]d\ mmmm\ yyyy\ &quot;г.&quot;"/>
    <numFmt numFmtId="166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33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33" borderId="0" xfId="0" applyFont="1" applyFill="1" applyBorder="1" applyAlignment="1">
      <alignment/>
    </xf>
    <xf numFmtId="0" fontId="53" fillId="0" borderId="0" xfId="0" applyFont="1" applyAlignment="1">
      <alignment vertical="center" wrapText="1"/>
    </xf>
    <xf numFmtId="0" fontId="53" fillId="33" borderId="0" xfId="0" applyFont="1" applyFill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2" fontId="53" fillId="0" borderId="0" xfId="0" applyNumberFormat="1" applyFont="1" applyAlignment="1">
      <alignment vertical="center"/>
    </xf>
    <xf numFmtId="164" fontId="54" fillId="0" borderId="0" xfId="0" applyNumberFormat="1" applyFont="1" applyAlignment="1">
      <alignment vertical="center" wrapText="1"/>
    </xf>
    <xf numFmtId="164" fontId="53" fillId="0" borderId="0" xfId="0" applyNumberFormat="1" applyFont="1" applyAlignment="1">
      <alignment vertical="center" wrapText="1"/>
    </xf>
    <xf numFmtId="2" fontId="55" fillId="33" borderId="10" xfId="0" applyNumberFormat="1" applyFont="1" applyFill="1" applyBorder="1" applyAlignment="1">
      <alignment horizontal="center" vertical="center" wrapText="1"/>
    </xf>
    <xf numFmtId="43" fontId="55" fillId="33" borderId="10" xfId="61" applyFont="1" applyFill="1" applyBorder="1" applyAlignment="1">
      <alignment horizontal="center" vertical="center" wrapText="1"/>
    </xf>
    <xf numFmtId="2" fontId="55" fillId="33" borderId="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/>
    </xf>
    <xf numFmtId="43" fontId="52" fillId="33" borderId="10" xfId="6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 vertical="center" wrapText="1"/>
    </xf>
    <xf numFmtId="43" fontId="56" fillId="0" borderId="10" xfId="61" applyFont="1" applyBorder="1" applyAlignment="1">
      <alignment vertical="center" wrapText="1"/>
    </xf>
    <xf numFmtId="43" fontId="55" fillId="33" borderId="10" xfId="61" applyFont="1" applyFill="1" applyBorder="1" applyAlignment="1">
      <alignment horizontal="center"/>
    </xf>
    <xf numFmtId="43" fontId="5" fillId="33" borderId="10" xfId="61" applyFont="1" applyFill="1" applyBorder="1" applyAlignment="1">
      <alignment horizontal="left" vertical="center" wrapText="1"/>
    </xf>
    <xf numFmtId="43" fontId="55" fillId="33" borderId="10" xfId="61" applyFont="1" applyFill="1" applyBorder="1" applyAlignment="1">
      <alignment/>
    </xf>
    <xf numFmtId="43" fontId="55" fillId="33" borderId="0" xfId="61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43" fontId="58" fillId="33" borderId="0" xfId="61" applyFont="1" applyFill="1" applyBorder="1" applyAlignment="1">
      <alignment horizontal="center"/>
    </xf>
    <xf numFmtId="0" fontId="57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43" fontId="52" fillId="33" borderId="0" xfId="61" applyFont="1" applyFill="1" applyBorder="1" applyAlignment="1">
      <alignment horizontal="center"/>
    </xf>
    <xf numFmtId="3" fontId="51" fillId="0" borderId="0" xfId="0" applyNumberFormat="1" applyFont="1" applyAlignment="1">
      <alignment horizontal="center" vertical="center" wrapText="1"/>
    </xf>
    <xf numFmtId="3" fontId="53" fillId="0" borderId="0" xfId="0" applyNumberFormat="1" applyFont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5" fillId="33" borderId="10" xfId="61" applyNumberFormat="1" applyFont="1" applyFill="1" applyBorder="1" applyAlignment="1">
      <alignment horizontal="center"/>
    </xf>
    <xf numFmtId="3" fontId="57" fillId="33" borderId="0" xfId="0" applyNumberFormat="1" applyFont="1" applyFill="1" applyBorder="1" applyAlignment="1">
      <alignment horizontal="center"/>
    </xf>
    <xf numFmtId="3" fontId="52" fillId="33" borderId="0" xfId="0" applyNumberFormat="1" applyFont="1" applyFill="1" applyBorder="1" applyAlignment="1">
      <alignment horizontal="center"/>
    </xf>
    <xf numFmtId="3" fontId="55" fillId="33" borderId="11" xfId="0" applyNumberFormat="1" applyFont="1" applyFill="1" applyBorder="1" applyAlignment="1">
      <alignment horizontal="center" vertical="center" wrapText="1"/>
    </xf>
    <xf numFmtId="3" fontId="55" fillId="33" borderId="12" xfId="0" applyNumberFormat="1" applyFont="1" applyFill="1" applyBorder="1" applyAlignment="1">
      <alignment horizontal="center" vertical="center" wrapText="1"/>
    </xf>
    <xf numFmtId="2" fontId="55" fillId="33" borderId="13" xfId="0" applyNumberFormat="1" applyFont="1" applyFill="1" applyBorder="1" applyAlignment="1">
      <alignment horizontal="center" vertical="center" wrapText="1"/>
    </xf>
    <xf numFmtId="2" fontId="55" fillId="33" borderId="14" xfId="0" applyNumberFormat="1" applyFont="1" applyFill="1" applyBorder="1" applyAlignment="1">
      <alignment horizontal="center" vertical="center" wrapText="1"/>
    </xf>
    <xf numFmtId="2" fontId="55" fillId="33" borderId="15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" fontId="55" fillId="33" borderId="12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2" fontId="53" fillId="0" borderId="0" xfId="0" applyNumberFormat="1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8</xdr:row>
      <xdr:rowOff>66675</xdr:rowOff>
    </xdr:from>
    <xdr:to>
      <xdr:col>59</xdr:col>
      <xdr:colOff>38100</xdr:colOff>
      <xdr:row>8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70825" y="2162175"/>
          <a:ext cx="8610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7</xdr:row>
      <xdr:rowOff>695325</xdr:rowOff>
    </xdr:from>
    <xdr:to>
      <xdr:col>6</xdr:col>
      <xdr:colOff>695325</xdr:colOff>
      <xdr:row>9</xdr:row>
      <xdr:rowOff>133350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2019300"/>
          <a:ext cx="1743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T53"/>
  <sheetViews>
    <sheetView tabSelected="1" view="pageBreakPreview" zoomScale="75" zoomScaleSheetLayoutView="75" zoomScalePageLayoutView="0" workbookViewId="0" topLeftCell="A32">
      <selection activeCell="H58" sqref="H58"/>
    </sheetView>
  </sheetViews>
  <sheetFormatPr defaultColWidth="8.57421875" defaultRowHeight="15"/>
  <cols>
    <col min="1" max="1" width="8.57421875" style="5" customWidth="1"/>
    <col min="2" max="2" width="12.7109375" style="30" customWidth="1"/>
    <col min="3" max="3" width="34.7109375" style="5" customWidth="1"/>
    <col min="4" max="4" width="36.421875" style="5" customWidth="1"/>
    <col min="5" max="5" width="8.57421875" style="30" customWidth="1"/>
    <col min="6" max="6" width="8.57421875" style="37" customWidth="1"/>
    <col min="7" max="7" width="23.8515625" style="30" customWidth="1"/>
    <col min="8" max="8" width="20.421875" style="31" customWidth="1"/>
    <col min="9" max="9" width="20.421875" style="30" customWidth="1"/>
    <col min="10" max="10" width="18.28125" style="5" customWidth="1"/>
    <col min="11" max="11" width="23.57421875" style="5" customWidth="1"/>
    <col min="12" max="16384" width="8.57421875" style="5" customWidth="1"/>
  </cols>
  <sheetData>
    <row r="1" spans="2:98" ht="14.25" customHeight="1">
      <c r="B1" s="1" t="s">
        <v>0</v>
      </c>
      <c r="C1" s="2"/>
      <c r="D1" s="3"/>
      <c r="E1" s="4"/>
      <c r="F1" s="32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2:98" ht="15">
      <c r="B2" s="6"/>
      <c r="C2" s="7"/>
      <c r="D2" s="6"/>
      <c r="E2" s="8"/>
      <c r="F2" s="33"/>
      <c r="G2" s="8"/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</row>
    <row r="3" spans="2:98" ht="15" customHeight="1">
      <c r="B3" s="9" t="s">
        <v>1</v>
      </c>
      <c r="D3" s="10" t="s">
        <v>2</v>
      </c>
      <c r="E3" s="8"/>
      <c r="F3" s="33"/>
      <c r="G3" s="8"/>
      <c r="H3" s="8"/>
      <c r="I3" s="8"/>
      <c r="J3" s="6"/>
      <c r="K3" s="6"/>
      <c r="L3" s="6"/>
      <c r="M3" s="6"/>
      <c r="N3" s="6"/>
      <c r="O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</row>
    <row r="4" spans="2:98" ht="15">
      <c r="B4" s="9"/>
      <c r="C4" s="7"/>
      <c r="D4" s="6"/>
      <c r="E4" s="8"/>
      <c r="F4" s="33"/>
      <c r="G4" s="8"/>
      <c r="H4" s="8"/>
      <c r="I4" s="8"/>
      <c r="J4" s="6"/>
      <c r="K4" s="6"/>
      <c r="L4" s="6"/>
      <c r="M4" s="6"/>
      <c r="N4" s="6"/>
      <c r="O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</row>
    <row r="5" spans="2:98" ht="15" customHeight="1">
      <c r="B5" s="9" t="s">
        <v>3</v>
      </c>
      <c r="C5" s="7"/>
      <c r="D5" s="10">
        <v>43571</v>
      </c>
      <c r="E5" s="8"/>
      <c r="F5" s="33"/>
      <c r="G5" s="8"/>
      <c r="H5" s="8"/>
      <c r="I5" s="8"/>
      <c r="J5" s="6"/>
      <c r="K5" s="6"/>
      <c r="L5" s="6"/>
      <c r="M5" s="6"/>
      <c r="N5" s="6"/>
      <c r="O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</row>
    <row r="6" spans="2:98" ht="15">
      <c r="B6" s="9"/>
      <c r="C6" s="7"/>
      <c r="D6" s="6"/>
      <c r="E6" s="8"/>
      <c r="F6" s="33"/>
      <c r="G6" s="8"/>
      <c r="H6" s="8"/>
      <c r="I6" s="8"/>
      <c r="J6" s="6"/>
      <c r="K6" s="6"/>
      <c r="L6" s="6"/>
      <c r="M6" s="6"/>
      <c r="N6" s="6"/>
      <c r="O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</row>
    <row r="7" spans="2:98" ht="15" customHeight="1">
      <c r="B7" s="9" t="s">
        <v>4</v>
      </c>
      <c r="C7" s="7"/>
      <c r="E7" s="8"/>
      <c r="F7" s="33"/>
      <c r="G7" s="8"/>
      <c r="H7" s="8"/>
      <c r="I7" s="8"/>
      <c r="J7" s="6"/>
      <c r="K7" s="6"/>
      <c r="L7" s="6"/>
      <c r="M7" s="6"/>
      <c r="N7" s="6"/>
      <c r="O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</row>
    <row r="8" spans="2:98" ht="60.75" customHeight="1">
      <c r="B8" s="45" t="s">
        <v>5</v>
      </c>
      <c r="C8" s="45"/>
      <c r="D8" s="45"/>
      <c r="E8" s="45"/>
      <c r="F8" s="33"/>
      <c r="G8" s="8"/>
      <c r="H8" s="8"/>
      <c r="I8" s="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</row>
    <row r="9" spans="2:98" ht="15" customHeight="1">
      <c r="B9" s="9" t="s">
        <v>6</v>
      </c>
      <c r="C9" s="7"/>
      <c r="D9" s="6"/>
      <c r="E9" s="8"/>
      <c r="F9" s="33"/>
      <c r="G9" s="8"/>
      <c r="H9" s="8"/>
      <c r="I9" s="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</row>
    <row r="10" spans="2:98" ht="15">
      <c r="B10" s="9" t="s">
        <v>7</v>
      </c>
      <c r="C10" s="7"/>
      <c r="D10" s="6"/>
      <c r="E10" s="8"/>
      <c r="F10" s="33"/>
      <c r="G10" s="8"/>
      <c r="H10" s="8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</row>
    <row r="11" spans="2:98" ht="15" customHeight="1">
      <c r="B11" s="9" t="s">
        <v>8</v>
      </c>
      <c r="C11" s="7"/>
      <c r="D11" s="6"/>
      <c r="E11" s="8"/>
      <c r="F11" s="33"/>
      <c r="G11" s="8"/>
      <c r="H11" s="8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</row>
    <row r="12" spans="2:98" ht="15" customHeight="1">
      <c r="B12" s="9" t="s">
        <v>9</v>
      </c>
      <c r="C12" s="7"/>
      <c r="D12" s="6"/>
      <c r="E12" s="8"/>
      <c r="F12" s="33"/>
      <c r="G12" s="8"/>
      <c r="H12" s="8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</row>
    <row r="13" spans="2:98" ht="15" customHeight="1">
      <c r="B13" s="9" t="s">
        <v>10</v>
      </c>
      <c r="C13" s="7"/>
      <c r="D13" s="6"/>
      <c r="E13" s="8"/>
      <c r="F13" s="33"/>
      <c r="G13" s="8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</row>
    <row r="14" spans="2:98" ht="15" customHeight="1">
      <c r="B14" s="9" t="s">
        <v>11</v>
      </c>
      <c r="C14" s="7"/>
      <c r="D14" s="6"/>
      <c r="E14" s="8"/>
      <c r="F14" s="33"/>
      <c r="G14" s="8"/>
      <c r="H14" s="8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</row>
    <row r="15" spans="2:98" ht="60.75" customHeight="1">
      <c r="B15" s="46" t="s">
        <v>12</v>
      </c>
      <c r="C15" s="46"/>
      <c r="D15" s="46"/>
      <c r="E15" s="8"/>
      <c r="F15" s="33"/>
      <c r="G15" s="8"/>
      <c r="H15" s="8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</row>
    <row r="16" spans="2:98" ht="15">
      <c r="B16" s="9"/>
      <c r="C16" s="7"/>
      <c r="D16" s="6"/>
      <c r="E16" s="8"/>
      <c r="F16" s="33"/>
      <c r="G16" s="8"/>
      <c r="H16" s="8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</row>
    <row r="17" spans="2:98" ht="15" customHeight="1">
      <c r="B17" s="9" t="s">
        <v>13</v>
      </c>
      <c r="C17" s="7"/>
      <c r="D17" s="6"/>
      <c r="E17" s="8"/>
      <c r="F17" s="33"/>
      <c r="G17" s="8"/>
      <c r="H17" s="8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</row>
    <row r="18" spans="2:11" ht="36" customHeight="1">
      <c r="B18" s="43" t="s">
        <v>14</v>
      </c>
      <c r="C18" s="43" t="s">
        <v>15</v>
      </c>
      <c r="D18" s="43" t="s">
        <v>16</v>
      </c>
      <c r="E18" s="43" t="s">
        <v>17</v>
      </c>
      <c r="F18" s="38" t="s">
        <v>18</v>
      </c>
      <c r="G18" s="40" t="s">
        <v>19</v>
      </c>
      <c r="H18" s="41"/>
      <c r="I18" s="42"/>
      <c r="J18" s="43" t="s">
        <v>20</v>
      </c>
      <c r="K18" s="43" t="s">
        <v>21</v>
      </c>
    </row>
    <row r="19" spans="2:11" s="14" customFormat="1" ht="76.5" customHeight="1">
      <c r="B19" s="44"/>
      <c r="C19" s="44"/>
      <c r="D19" s="44"/>
      <c r="E19" s="44"/>
      <c r="F19" s="39"/>
      <c r="G19" s="12" t="s">
        <v>78</v>
      </c>
      <c r="H19" s="13" t="s">
        <v>79</v>
      </c>
      <c r="I19" s="12" t="s">
        <v>22</v>
      </c>
      <c r="J19" s="44"/>
      <c r="K19" s="44"/>
    </row>
    <row r="20" spans="2:11" ht="25.5">
      <c r="B20" s="15">
        <v>1</v>
      </c>
      <c r="C20" s="16" t="s">
        <v>49</v>
      </c>
      <c r="D20" s="17" t="s">
        <v>23</v>
      </c>
      <c r="E20" s="15" t="s">
        <v>24</v>
      </c>
      <c r="F20" s="34">
        <v>30</v>
      </c>
      <c r="G20" s="18">
        <v>1012</v>
      </c>
      <c r="H20" s="18">
        <v>1000</v>
      </c>
      <c r="I20" s="18">
        <v>1010</v>
      </c>
      <c r="J20" s="19">
        <f aca="true" t="shared" si="0" ref="J20:J48">ROUND(AVERAGE(G20:I20),2)</f>
        <v>1007.33</v>
      </c>
      <c r="K20" s="20">
        <f aca="true" t="shared" si="1" ref="K20:K48">F20*J20</f>
        <v>30219.9</v>
      </c>
    </row>
    <row r="21" spans="2:11" ht="38.25">
      <c r="B21" s="15">
        <f>B20+1</f>
        <v>2</v>
      </c>
      <c r="C21" s="16" t="s">
        <v>50</v>
      </c>
      <c r="D21" s="17" t="s">
        <v>25</v>
      </c>
      <c r="E21" s="15" t="s">
        <v>24</v>
      </c>
      <c r="F21" s="34">
        <v>50</v>
      </c>
      <c r="G21" s="18">
        <v>102</v>
      </c>
      <c r="H21" s="18">
        <v>100</v>
      </c>
      <c r="I21" s="18">
        <v>101</v>
      </c>
      <c r="J21" s="19">
        <f t="shared" si="0"/>
        <v>101</v>
      </c>
      <c r="K21" s="20">
        <f t="shared" si="1"/>
        <v>5050</v>
      </c>
    </row>
    <row r="22" spans="2:11" ht="25.5">
      <c r="B22" s="15">
        <f aca="true" t="shared" si="2" ref="B22:B48">B21+1</f>
        <v>3</v>
      </c>
      <c r="C22" s="16" t="s">
        <v>51</v>
      </c>
      <c r="D22" s="17" t="s">
        <v>26</v>
      </c>
      <c r="E22" s="15" t="s">
        <v>24</v>
      </c>
      <c r="F22" s="34">
        <v>100</v>
      </c>
      <c r="G22" s="18">
        <v>252</v>
      </c>
      <c r="H22" s="18">
        <v>250</v>
      </c>
      <c r="I22" s="18">
        <v>251</v>
      </c>
      <c r="J22" s="19">
        <f t="shared" si="0"/>
        <v>251</v>
      </c>
      <c r="K22" s="20">
        <f t="shared" si="1"/>
        <v>25100</v>
      </c>
    </row>
    <row r="23" spans="2:11" ht="25.5">
      <c r="B23" s="15">
        <f t="shared" si="2"/>
        <v>4</v>
      </c>
      <c r="C23" s="16" t="s">
        <v>52</v>
      </c>
      <c r="D23" s="17" t="s">
        <v>27</v>
      </c>
      <c r="E23" s="15" t="s">
        <v>24</v>
      </c>
      <c r="F23" s="34">
        <v>100</v>
      </c>
      <c r="G23" s="18">
        <v>152</v>
      </c>
      <c r="H23" s="18">
        <v>150</v>
      </c>
      <c r="I23" s="18">
        <v>151</v>
      </c>
      <c r="J23" s="19">
        <f t="shared" si="0"/>
        <v>151</v>
      </c>
      <c r="K23" s="20">
        <f t="shared" si="1"/>
        <v>15100</v>
      </c>
    </row>
    <row r="24" spans="2:11" ht="25.5">
      <c r="B24" s="15">
        <f t="shared" si="2"/>
        <v>5</v>
      </c>
      <c r="C24" s="16" t="s">
        <v>53</v>
      </c>
      <c r="D24" s="16" t="s">
        <v>28</v>
      </c>
      <c r="E24" s="15" t="s">
        <v>24</v>
      </c>
      <c r="F24" s="34">
        <v>30</v>
      </c>
      <c r="G24" s="18">
        <v>201</v>
      </c>
      <c r="H24" s="18">
        <v>200</v>
      </c>
      <c r="I24" s="18">
        <v>201</v>
      </c>
      <c r="J24" s="19">
        <f t="shared" si="0"/>
        <v>200.67</v>
      </c>
      <c r="K24" s="20">
        <f t="shared" si="1"/>
        <v>6020.099999999999</v>
      </c>
    </row>
    <row r="25" spans="2:11" ht="25.5">
      <c r="B25" s="15">
        <f t="shared" si="2"/>
        <v>6</v>
      </c>
      <c r="C25" s="16" t="s">
        <v>54</v>
      </c>
      <c r="D25" s="17" t="s">
        <v>29</v>
      </c>
      <c r="E25" s="15" t="s">
        <v>24</v>
      </c>
      <c r="F25" s="34">
        <v>100</v>
      </c>
      <c r="G25" s="18">
        <v>91</v>
      </c>
      <c r="H25" s="18">
        <v>90</v>
      </c>
      <c r="I25" s="18">
        <v>91</v>
      </c>
      <c r="J25" s="19">
        <f t="shared" si="0"/>
        <v>90.67</v>
      </c>
      <c r="K25" s="20">
        <f t="shared" si="1"/>
        <v>9067</v>
      </c>
    </row>
    <row r="26" spans="2:11" ht="25.5">
      <c r="B26" s="15">
        <f t="shared" si="2"/>
        <v>7</v>
      </c>
      <c r="C26" s="16" t="s">
        <v>55</v>
      </c>
      <c r="D26" s="17" t="s">
        <v>26</v>
      </c>
      <c r="E26" s="15" t="s">
        <v>24</v>
      </c>
      <c r="F26" s="34">
        <v>70</v>
      </c>
      <c r="G26" s="18">
        <v>122</v>
      </c>
      <c r="H26" s="18">
        <v>120</v>
      </c>
      <c r="I26" s="18">
        <v>121</v>
      </c>
      <c r="J26" s="19">
        <f t="shared" si="0"/>
        <v>121</v>
      </c>
      <c r="K26" s="20">
        <f t="shared" si="1"/>
        <v>8470</v>
      </c>
    </row>
    <row r="27" spans="2:11" ht="12.75">
      <c r="B27" s="15">
        <f t="shared" si="2"/>
        <v>8</v>
      </c>
      <c r="C27" s="16" t="s">
        <v>56</v>
      </c>
      <c r="D27" s="17" t="s">
        <v>30</v>
      </c>
      <c r="E27" s="15" t="s">
        <v>24</v>
      </c>
      <c r="F27" s="34">
        <v>40</v>
      </c>
      <c r="G27" s="18">
        <v>122</v>
      </c>
      <c r="H27" s="18">
        <v>120</v>
      </c>
      <c r="I27" s="18">
        <v>121</v>
      </c>
      <c r="J27" s="19">
        <f t="shared" si="0"/>
        <v>121</v>
      </c>
      <c r="K27" s="20">
        <f t="shared" si="1"/>
        <v>4840</v>
      </c>
    </row>
    <row r="28" spans="2:11" ht="25.5">
      <c r="B28" s="15">
        <f t="shared" si="2"/>
        <v>9</v>
      </c>
      <c r="C28" s="16" t="s">
        <v>57</v>
      </c>
      <c r="D28" s="17" t="s">
        <v>31</v>
      </c>
      <c r="E28" s="15" t="s">
        <v>24</v>
      </c>
      <c r="F28" s="34">
        <v>50</v>
      </c>
      <c r="G28" s="18">
        <v>602</v>
      </c>
      <c r="H28" s="18">
        <v>600</v>
      </c>
      <c r="I28" s="18">
        <v>601</v>
      </c>
      <c r="J28" s="19">
        <f t="shared" si="0"/>
        <v>601</v>
      </c>
      <c r="K28" s="20">
        <f t="shared" si="1"/>
        <v>30050</v>
      </c>
    </row>
    <row r="29" spans="2:11" ht="38.25">
      <c r="B29" s="15">
        <f t="shared" si="2"/>
        <v>10</v>
      </c>
      <c r="C29" s="16" t="s">
        <v>58</v>
      </c>
      <c r="D29" s="17" t="s">
        <v>31</v>
      </c>
      <c r="E29" s="15" t="s">
        <v>24</v>
      </c>
      <c r="F29" s="34">
        <v>30</v>
      </c>
      <c r="G29" s="18">
        <v>602</v>
      </c>
      <c r="H29" s="18">
        <v>600</v>
      </c>
      <c r="I29" s="18">
        <v>601</v>
      </c>
      <c r="J29" s="19">
        <f t="shared" si="0"/>
        <v>601</v>
      </c>
      <c r="K29" s="20">
        <f t="shared" si="1"/>
        <v>18030</v>
      </c>
    </row>
    <row r="30" spans="2:11" ht="25.5">
      <c r="B30" s="15">
        <f t="shared" si="2"/>
        <v>11</v>
      </c>
      <c r="C30" s="16" t="s">
        <v>59</v>
      </c>
      <c r="D30" s="16" t="s">
        <v>32</v>
      </c>
      <c r="E30" s="15" t="s">
        <v>24</v>
      </c>
      <c r="F30" s="34">
        <v>40</v>
      </c>
      <c r="G30" s="18">
        <v>102</v>
      </c>
      <c r="H30" s="18">
        <v>100</v>
      </c>
      <c r="I30" s="18">
        <v>101</v>
      </c>
      <c r="J30" s="19">
        <f t="shared" si="0"/>
        <v>101</v>
      </c>
      <c r="K30" s="20">
        <f t="shared" si="1"/>
        <v>4040</v>
      </c>
    </row>
    <row r="31" spans="2:11" ht="25.5">
      <c r="B31" s="15">
        <f t="shared" si="2"/>
        <v>12</v>
      </c>
      <c r="C31" s="16" t="s">
        <v>60</v>
      </c>
      <c r="D31" s="17" t="s">
        <v>26</v>
      </c>
      <c r="E31" s="15" t="s">
        <v>24</v>
      </c>
      <c r="F31" s="34">
        <v>50</v>
      </c>
      <c r="G31" s="18">
        <v>182</v>
      </c>
      <c r="H31" s="18">
        <v>180</v>
      </c>
      <c r="I31" s="18">
        <v>181</v>
      </c>
      <c r="J31" s="19">
        <f t="shared" si="0"/>
        <v>181</v>
      </c>
      <c r="K31" s="20">
        <f t="shared" si="1"/>
        <v>9050</v>
      </c>
    </row>
    <row r="32" spans="2:11" ht="25.5">
      <c r="B32" s="15">
        <f t="shared" si="2"/>
        <v>13</v>
      </c>
      <c r="C32" s="16" t="s">
        <v>61</v>
      </c>
      <c r="D32" s="17" t="s">
        <v>33</v>
      </c>
      <c r="E32" s="15" t="s">
        <v>24</v>
      </c>
      <c r="F32" s="34">
        <v>100</v>
      </c>
      <c r="G32" s="18">
        <v>152</v>
      </c>
      <c r="H32" s="18">
        <v>150</v>
      </c>
      <c r="I32" s="18">
        <v>151</v>
      </c>
      <c r="J32" s="19">
        <f t="shared" si="0"/>
        <v>151</v>
      </c>
      <c r="K32" s="20">
        <f t="shared" si="1"/>
        <v>15100</v>
      </c>
    </row>
    <row r="33" spans="2:11" ht="12.75">
      <c r="B33" s="15">
        <f t="shared" si="2"/>
        <v>14</v>
      </c>
      <c r="C33" s="16" t="s">
        <v>62</v>
      </c>
      <c r="D33" s="17" t="s">
        <v>34</v>
      </c>
      <c r="E33" s="15" t="s">
        <v>24</v>
      </c>
      <c r="F33" s="34">
        <v>20</v>
      </c>
      <c r="G33" s="18">
        <v>1012</v>
      </c>
      <c r="H33" s="18">
        <v>1000</v>
      </c>
      <c r="I33" s="18">
        <v>1010</v>
      </c>
      <c r="J33" s="19">
        <f t="shared" si="0"/>
        <v>1007.33</v>
      </c>
      <c r="K33" s="20">
        <f t="shared" si="1"/>
        <v>20146.600000000002</v>
      </c>
    </row>
    <row r="34" spans="2:11" ht="12.75">
      <c r="B34" s="15">
        <f t="shared" si="2"/>
        <v>15</v>
      </c>
      <c r="C34" s="16" t="s">
        <v>63</v>
      </c>
      <c r="D34" s="17" t="s">
        <v>33</v>
      </c>
      <c r="E34" s="15" t="s">
        <v>24</v>
      </c>
      <c r="F34" s="34">
        <v>80</v>
      </c>
      <c r="G34" s="18">
        <v>353</v>
      </c>
      <c r="H34" s="18">
        <v>350</v>
      </c>
      <c r="I34" s="18">
        <v>352</v>
      </c>
      <c r="J34" s="19">
        <f t="shared" si="0"/>
        <v>351.67</v>
      </c>
      <c r="K34" s="20">
        <f t="shared" si="1"/>
        <v>28133.600000000002</v>
      </c>
    </row>
    <row r="35" spans="2:11" ht="25.5">
      <c r="B35" s="15">
        <f t="shared" si="2"/>
        <v>16</v>
      </c>
      <c r="C35" s="16" t="s">
        <v>64</v>
      </c>
      <c r="D35" s="17" t="s">
        <v>34</v>
      </c>
      <c r="E35" s="15" t="s">
        <v>24</v>
      </c>
      <c r="F35" s="34">
        <v>100</v>
      </c>
      <c r="G35" s="18">
        <v>303</v>
      </c>
      <c r="H35" s="18">
        <v>300</v>
      </c>
      <c r="I35" s="18">
        <v>302</v>
      </c>
      <c r="J35" s="19">
        <f t="shared" si="0"/>
        <v>301.67</v>
      </c>
      <c r="K35" s="20">
        <f t="shared" si="1"/>
        <v>30167</v>
      </c>
    </row>
    <row r="36" spans="2:11" ht="25.5">
      <c r="B36" s="15">
        <f t="shared" si="2"/>
        <v>17</v>
      </c>
      <c r="C36" s="16" t="s">
        <v>65</v>
      </c>
      <c r="D36" s="17" t="s">
        <v>35</v>
      </c>
      <c r="E36" s="15" t="s">
        <v>24</v>
      </c>
      <c r="F36" s="34">
        <v>40</v>
      </c>
      <c r="G36" s="18">
        <v>1012</v>
      </c>
      <c r="H36" s="18">
        <v>1000</v>
      </c>
      <c r="I36" s="18">
        <v>1010</v>
      </c>
      <c r="J36" s="19">
        <f t="shared" si="0"/>
        <v>1007.33</v>
      </c>
      <c r="K36" s="20">
        <f t="shared" si="1"/>
        <v>40293.200000000004</v>
      </c>
    </row>
    <row r="37" spans="2:11" ht="12.75">
      <c r="B37" s="15">
        <f t="shared" si="2"/>
        <v>18</v>
      </c>
      <c r="C37" s="16" t="s">
        <v>66</v>
      </c>
      <c r="D37" s="17" t="s">
        <v>29</v>
      </c>
      <c r="E37" s="15" t="s">
        <v>24</v>
      </c>
      <c r="F37" s="34">
        <v>100</v>
      </c>
      <c r="G37" s="18">
        <v>142</v>
      </c>
      <c r="H37" s="18">
        <v>140</v>
      </c>
      <c r="I37" s="18">
        <v>141</v>
      </c>
      <c r="J37" s="19">
        <f t="shared" si="0"/>
        <v>141</v>
      </c>
      <c r="K37" s="20">
        <f t="shared" si="1"/>
        <v>14100</v>
      </c>
    </row>
    <row r="38" spans="2:11" ht="25.5">
      <c r="B38" s="15">
        <f t="shared" si="2"/>
        <v>19</v>
      </c>
      <c r="C38" s="16" t="s">
        <v>67</v>
      </c>
      <c r="D38" s="17" t="s">
        <v>36</v>
      </c>
      <c r="E38" s="15" t="s">
        <v>24</v>
      </c>
      <c r="F38" s="34">
        <v>100</v>
      </c>
      <c r="G38" s="18">
        <v>152</v>
      </c>
      <c r="H38" s="18">
        <v>150</v>
      </c>
      <c r="I38" s="18">
        <v>151</v>
      </c>
      <c r="J38" s="19">
        <f t="shared" si="0"/>
        <v>151</v>
      </c>
      <c r="K38" s="20">
        <f t="shared" si="1"/>
        <v>15100</v>
      </c>
    </row>
    <row r="39" spans="2:11" ht="25.5">
      <c r="B39" s="15">
        <f t="shared" si="2"/>
        <v>20</v>
      </c>
      <c r="C39" s="16" t="s">
        <v>68</v>
      </c>
      <c r="D39" s="17" t="s">
        <v>36</v>
      </c>
      <c r="E39" s="15" t="s">
        <v>24</v>
      </c>
      <c r="F39" s="34">
        <v>100</v>
      </c>
      <c r="G39" s="18">
        <v>172</v>
      </c>
      <c r="H39" s="18">
        <v>170</v>
      </c>
      <c r="I39" s="18">
        <v>171</v>
      </c>
      <c r="J39" s="19">
        <f t="shared" si="0"/>
        <v>171</v>
      </c>
      <c r="K39" s="20">
        <f t="shared" si="1"/>
        <v>17100</v>
      </c>
    </row>
    <row r="40" spans="2:11" ht="12.75">
      <c r="B40" s="15">
        <f t="shared" si="2"/>
        <v>21</v>
      </c>
      <c r="C40" s="16" t="s">
        <v>69</v>
      </c>
      <c r="D40" s="17" t="s">
        <v>37</v>
      </c>
      <c r="E40" s="15" t="s">
        <v>24</v>
      </c>
      <c r="F40" s="34">
        <v>10</v>
      </c>
      <c r="G40" s="18">
        <v>552</v>
      </c>
      <c r="H40" s="18">
        <v>550</v>
      </c>
      <c r="I40" s="18">
        <v>551</v>
      </c>
      <c r="J40" s="19">
        <f t="shared" si="0"/>
        <v>551</v>
      </c>
      <c r="K40" s="20">
        <f t="shared" si="1"/>
        <v>5510</v>
      </c>
    </row>
    <row r="41" spans="2:11" ht="12.75">
      <c r="B41" s="15">
        <f t="shared" si="2"/>
        <v>22</v>
      </c>
      <c r="C41" s="16" t="s">
        <v>70</v>
      </c>
      <c r="D41" s="17" t="s">
        <v>38</v>
      </c>
      <c r="E41" s="15" t="s">
        <v>24</v>
      </c>
      <c r="F41" s="34">
        <v>10</v>
      </c>
      <c r="G41" s="18">
        <v>1320</v>
      </c>
      <c r="H41" s="18">
        <v>1300</v>
      </c>
      <c r="I41" s="18">
        <v>1310</v>
      </c>
      <c r="J41" s="19">
        <f t="shared" si="0"/>
        <v>1310</v>
      </c>
      <c r="K41" s="20">
        <f t="shared" si="1"/>
        <v>13100</v>
      </c>
    </row>
    <row r="42" spans="2:11" ht="25.5">
      <c r="B42" s="15">
        <f t="shared" si="2"/>
        <v>23</v>
      </c>
      <c r="C42" s="16" t="s">
        <v>71</v>
      </c>
      <c r="D42" s="17" t="s">
        <v>38</v>
      </c>
      <c r="E42" s="15" t="s">
        <v>24</v>
      </c>
      <c r="F42" s="34">
        <v>1200</v>
      </c>
      <c r="G42" s="18">
        <v>11</v>
      </c>
      <c r="H42" s="18">
        <v>10</v>
      </c>
      <c r="I42" s="18">
        <v>11</v>
      </c>
      <c r="J42" s="19">
        <f t="shared" si="0"/>
        <v>10.67</v>
      </c>
      <c r="K42" s="20">
        <f t="shared" si="1"/>
        <v>12804</v>
      </c>
    </row>
    <row r="43" spans="2:11" ht="25.5">
      <c r="B43" s="15">
        <f t="shared" si="2"/>
        <v>24</v>
      </c>
      <c r="C43" s="16" t="s">
        <v>72</v>
      </c>
      <c r="D43" s="17" t="s">
        <v>39</v>
      </c>
      <c r="E43" s="15" t="s">
        <v>24</v>
      </c>
      <c r="F43" s="34">
        <v>2</v>
      </c>
      <c r="G43" s="18">
        <v>603</v>
      </c>
      <c r="H43" s="18">
        <v>600</v>
      </c>
      <c r="I43" s="18">
        <v>602</v>
      </c>
      <c r="J43" s="19">
        <f t="shared" si="0"/>
        <v>601.67</v>
      </c>
      <c r="K43" s="20">
        <f t="shared" si="1"/>
        <v>1203.34</v>
      </c>
    </row>
    <row r="44" spans="2:11" ht="25.5">
      <c r="B44" s="15">
        <f t="shared" si="2"/>
        <v>25</v>
      </c>
      <c r="C44" s="16" t="s">
        <v>73</v>
      </c>
      <c r="D44" s="17" t="s">
        <v>40</v>
      </c>
      <c r="E44" s="15" t="s">
        <v>24</v>
      </c>
      <c r="F44" s="34">
        <v>10</v>
      </c>
      <c r="G44" s="18">
        <v>1012</v>
      </c>
      <c r="H44" s="18">
        <v>1000</v>
      </c>
      <c r="I44" s="18">
        <v>1010</v>
      </c>
      <c r="J44" s="19">
        <f t="shared" si="0"/>
        <v>1007.33</v>
      </c>
      <c r="K44" s="20">
        <f t="shared" si="1"/>
        <v>10073.300000000001</v>
      </c>
    </row>
    <row r="45" spans="2:11" ht="25.5">
      <c r="B45" s="15">
        <f t="shared" si="2"/>
        <v>26</v>
      </c>
      <c r="C45" s="16" t="s">
        <v>74</v>
      </c>
      <c r="D45" s="16" t="s">
        <v>41</v>
      </c>
      <c r="E45" s="15" t="s">
        <v>24</v>
      </c>
      <c r="F45" s="34">
        <v>5</v>
      </c>
      <c r="G45" s="18">
        <v>1110</v>
      </c>
      <c r="H45" s="18">
        <v>1100</v>
      </c>
      <c r="I45" s="18">
        <v>1110</v>
      </c>
      <c r="J45" s="19">
        <f t="shared" si="0"/>
        <v>1106.67</v>
      </c>
      <c r="K45" s="20">
        <f t="shared" si="1"/>
        <v>5533.35</v>
      </c>
    </row>
    <row r="46" spans="2:11" ht="25.5">
      <c r="B46" s="15">
        <f t="shared" si="2"/>
        <v>27</v>
      </c>
      <c r="C46" s="16" t="s">
        <v>75</v>
      </c>
      <c r="D46" s="17" t="s">
        <v>42</v>
      </c>
      <c r="E46" s="15" t="s">
        <v>24</v>
      </c>
      <c r="F46" s="34">
        <v>10</v>
      </c>
      <c r="G46" s="18">
        <v>1825</v>
      </c>
      <c r="H46" s="18">
        <v>1800</v>
      </c>
      <c r="I46" s="18">
        <v>1820</v>
      </c>
      <c r="J46" s="19">
        <f t="shared" si="0"/>
        <v>1815</v>
      </c>
      <c r="K46" s="20">
        <f t="shared" si="1"/>
        <v>18150</v>
      </c>
    </row>
    <row r="47" spans="2:11" ht="12.75">
      <c r="B47" s="15">
        <f t="shared" si="2"/>
        <v>28</v>
      </c>
      <c r="C47" s="16" t="s">
        <v>76</v>
      </c>
      <c r="D47" s="17" t="s">
        <v>43</v>
      </c>
      <c r="E47" s="15" t="s">
        <v>24</v>
      </c>
      <c r="F47" s="34">
        <v>30</v>
      </c>
      <c r="G47" s="18">
        <v>202</v>
      </c>
      <c r="H47" s="18">
        <v>200</v>
      </c>
      <c r="I47" s="18">
        <v>201</v>
      </c>
      <c r="J47" s="19">
        <f t="shared" si="0"/>
        <v>201</v>
      </c>
      <c r="K47" s="20">
        <f t="shared" si="1"/>
        <v>6030</v>
      </c>
    </row>
    <row r="48" spans="2:11" ht="25.5">
      <c r="B48" s="15">
        <f t="shared" si="2"/>
        <v>29</v>
      </c>
      <c r="C48" s="16" t="s">
        <v>77</v>
      </c>
      <c r="D48" s="17" t="s">
        <v>44</v>
      </c>
      <c r="E48" s="15" t="s">
        <v>24</v>
      </c>
      <c r="F48" s="34">
        <v>5</v>
      </c>
      <c r="G48" s="18">
        <v>2130</v>
      </c>
      <c r="H48" s="18">
        <v>2100</v>
      </c>
      <c r="I48" s="18">
        <v>2120</v>
      </c>
      <c r="J48" s="19">
        <f t="shared" si="0"/>
        <v>2116.67</v>
      </c>
      <c r="K48" s="20">
        <f t="shared" si="1"/>
        <v>10583.35</v>
      </c>
    </row>
    <row r="49" spans="2:11" s="24" customFormat="1" ht="12.75">
      <c r="B49" s="21"/>
      <c r="C49" s="22" t="s">
        <v>45</v>
      </c>
      <c r="D49" s="23"/>
      <c r="E49" s="21"/>
      <c r="F49" s="35"/>
      <c r="G49" s="21">
        <f>SUMPRODUCT(F20:F48,G20:G48)</f>
        <v>430566</v>
      </c>
      <c r="H49" s="21">
        <f>SUMPRODUCT(F20:F48,H20:H48)</f>
        <v>424900</v>
      </c>
      <c r="I49" s="21">
        <f>SUMPRODUCT(F20:F48,I20:I48)</f>
        <v>429014</v>
      </c>
      <c r="J49" s="23"/>
      <c r="K49" s="23">
        <f>SUM(K20:K48)</f>
        <v>428164.74</v>
      </c>
    </row>
    <row r="52" spans="2:35" s="29" customFormat="1" ht="15.75">
      <c r="B52" s="25"/>
      <c r="C52" s="26" t="s">
        <v>46</v>
      </c>
      <c r="D52" s="26"/>
      <c r="E52" s="26"/>
      <c r="F52" s="36"/>
      <c r="G52" s="27">
        <f>K49</f>
        <v>428164.74</v>
      </c>
      <c r="H52" s="28" t="s">
        <v>80</v>
      </c>
      <c r="I52" s="25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3:8" ht="15.75">
      <c r="C53" s="26" t="s">
        <v>47</v>
      </c>
      <c r="H53" s="28" t="s">
        <v>48</v>
      </c>
    </row>
  </sheetData>
  <sheetProtection/>
  <autoFilter ref="B19:K49"/>
  <mergeCells count="10">
    <mergeCell ref="F18:F19"/>
    <mergeCell ref="G18:I18"/>
    <mergeCell ref="J18:J19"/>
    <mergeCell ref="K18:K19"/>
    <mergeCell ref="B8:E8"/>
    <mergeCell ref="B15:D15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2019-04-16T05:19:58Z</cp:lastPrinted>
  <dcterms:created xsi:type="dcterms:W3CDTF">2019-03-29T08:33:54Z</dcterms:created>
  <dcterms:modified xsi:type="dcterms:W3CDTF">2019-04-16T08:25:42Z</dcterms:modified>
  <cp:category/>
  <cp:version/>
  <cp:contentType/>
  <cp:contentStatus/>
</cp:coreProperties>
</file>