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450" windowHeight="10890"/>
  </bookViews>
  <sheets>
    <sheet name="Лист1" sheetId="1" r:id="rId1"/>
  </sheets>
  <definedNames>
    <definedName name="_xlnm._FilterDatabase" localSheetId="0" hidden="1">Лист1!$A$20:$FH$20</definedName>
    <definedName name="_xlnm.Print_Titles" localSheetId="0">Лист1!$19:$20</definedName>
    <definedName name="_xlnm.Print_Area" localSheetId="0">Лист1!$A$1:$CU$85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67" i="1" l="1"/>
  <c r="CC68" i="1" l="1"/>
  <c r="BE68" i="1"/>
  <c r="AW68" i="1"/>
  <c r="AO68" i="1"/>
  <c r="CC67" i="1" l="1"/>
  <c r="AW28" i="1"/>
  <c r="CC28" i="1" s="1"/>
  <c r="CC66" i="1"/>
  <c r="CL66" i="1" s="1"/>
  <c r="DA66" i="1"/>
  <c r="DH66" i="1" s="1"/>
  <c r="DA67" i="1"/>
  <c r="DH67" i="1" l="1"/>
  <c r="CC60" i="1"/>
  <c r="CL60" i="1" s="1"/>
  <c r="DA60" i="1"/>
  <c r="CC61" i="1"/>
  <c r="CL61" i="1" s="1"/>
  <c r="DA61" i="1"/>
  <c r="CC62" i="1"/>
  <c r="CL62" i="1" s="1"/>
  <c r="DA62" i="1"/>
  <c r="CC63" i="1"/>
  <c r="CL63" i="1" s="1"/>
  <c r="DA63" i="1"/>
  <c r="CC64" i="1"/>
  <c r="CL64" i="1" s="1"/>
  <c r="DA64" i="1"/>
  <c r="CC65" i="1"/>
  <c r="CL65" i="1" s="1"/>
  <c r="DA65" i="1"/>
  <c r="CC57" i="1"/>
  <c r="CL57" i="1" s="1"/>
  <c r="DA57" i="1"/>
  <c r="CC58" i="1"/>
  <c r="CL58" i="1" s="1"/>
  <c r="DA58" i="1"/>
  <c r="CC59" i="1"/>
  <c r="CL59" i="1" s="1"/>
  <c r="DA59" i="1"/>
  <c r="CC48" i="1"/>
  <c r="CL48" i="1" s="1"/>
  <c r="DA48" i="1"/>
  <c r="CC49" i="1"/>
  <c r="CL49" i="1" s="1"/>
  <c r="DA49" i="1"/>
  <c r="CC50" i="1"/>
  <c r="CL50" i="1" s="1"/>
  <c r="DA50" i="1"/>
  <c r="CC51" i="1"/>
  <c r="CL51" i="1" s="1"/>
  <c r="DA51" i="1"/>
  <c r="CC52" i="1"/>
  <c r="CL52" i="1" s="1"/>
  <c r="DA52" i="1"/>
  <c r="CC53" i="1"/>
  <c r="CL53" i="1" s="1"/>
  <c r="DA53" i="1"/>
  <c r="CC54" i="1"/>
  <c r="CL54" i="1" s="1"/>
  <c r="DA54" i="1"/>
  <c r="CC55" i="1"/>
  <c r="CL55" i="1" s="1"/>
  <c r="DA55" i="1"/>
  <c r="CC56" i="1"/>
  <c r="CL56" i="1" s="1"/>
  <c r="DA56" i="1"/>
  <c r="CC46" i="1"/>
  <c r="CL46" i="1" s="1"/>
  <c r="DA46" i="1"/>
  <c r="DH46" i="1" s="1"/>
  <c r="CC47" i="1"/>
  <c r="CL47" i="1" s="1"/>
  <c r="DA47" i="1"/>
  <c r="DH47" i="1" s="1"/>
  <c r="CC45" i="1"/>
  <c r="CL45" i="1" s="1"/>
  <c r="DA45" i="1"/>
  <c r="DH51" i="1" l="1"/>
  <c r="DH59" i="1"/>
  <c r="DH57" i="1"/>
  <c r="DH60" i="1"/>
  <c r="DH50" i="1"/>
  <c r="DH65" i="1"/>
  <c r="DH63" i="1"/>
  <c r="DH61" i="1"/>
  <c r="DH64" i="1"/>
  <c r="DH56" i="1"/>
  <c r="DH48" i="1"/>
  <c r="DH62" i="1"/>
  <c r="DH54" i="1"/>
  <c r="DH52" i="1"/>
  <c r="DH58" i="1"/>
  <c r="DH55" i="1"/>
  <c r="DH53" i="1"/>
  <c r="DH49" i="1"/>
  <c r="DH45" i="1"/>
  <c r="CC29" i="1" l="1"/>
  <c r="CL29" i="1" s="1"/>
  <c r="DA29" i="1"/>
  <c r="CC30" i="1"/>
  <c r="DA30" i="1"/>
  <c r="CC31" i="1"/>
  <c r="CL31" i="1" s="1"/>
  <c r="DA31" i="1"/>
  <c r="CC32" i="1"/>
  <c r="DA32" i="1"/>
  <c r="CC33" i="1"/>
  <c r="CL33" i="1" s="1"/>
  <c r="DA33" i="1"/>
  <c r="CC34" i="1"/>
  <c r="DA34" i="1"/>
  <c r="CC35" i="1"/>
  <c r="DA35" i="1"/>
  <c r="CC36" i="1"/>
  <c r="CL36" i="1" s="1"/>
  <c r="DA36" i="1"/>
  <c r="CC37" i="1"/>
  <c r="DA37" i="1"/>
  <c r="CC38" i="1"/>
  <c r="CL38" i="1" s="1"/>
  <c r="DA38" i="1"/>
  <c r="CC39" i="1"/>
  <c r="CL39" i="1" s="1"/>
  <c r="DA39" i="1"/>
  <c r="CC40" i="1"/>
  <c r="DA40" i="1"/>
  <c r="CC41" i="1"/>
  <c r="CL41" i="1" s="1"/>
  <c r="DA41" i="1"/>
  <c r="CC42" i="1"/>
  <c r="DA42" i="1"/>
  <c r="CC43" i="1"/>
  <c r="DA43" i="1"/>
  <c r="CC44" i="1"/>
  <c r="CL44" i="1" s="1"/>
  <c r="DA44" i="1"/>
  <c r="CC27" i="1"/>
  <c r="DA27" i="1"/>
  <c r="DH34" i="1" l="1"/>
  <c r="DH42" i="1"/>
  <c r="DH40" i="1"/>
  <c r="DH36" i="1"/>
  <c r="DH32" i="1"/>
  <c r="DH41" i="1"/>
  <c r="DH27" i="1"/>
  <c r="DH37" i="1"/>
  <c r="DH44" i="1"/>
  <c r="DH43" i="1"/>
  <c r="DH39" i="1"/>
  <c r="DH35" i="1"/>
  <c r="DH31" i="1"/>
  <c r="DH30" i="1"/>
  <c r="DH38" i="1"/>
  <c r="CL34" i="1"/>
  <c r="CL32" i="1"/>
  <c r="CL42" i="1"/>
  <c r="CL40" i="1"/>
  <c r="DH33" i="1"/>
  <c r="CL37" i="1"/>
  <c r="CL35" i="1"/>
  <c r="CL43" i="1"/>
  <c r="CL30" i="1"/>
  <c r="DH29" i="1"/>
  <c r="DA28" i="1"/>
  <c r="CL27" i="1"/>
  <c r="CC26" i="1"/>
  <c r="CL28" i="1" l="1"/>
  <c r="DH28" i="1"/>
  <c r="CC24" i="1"/>
  <c r="CC25" i="1"/>
  <c r="CC22" i="1" l="1"/>
  <c r="CC23" i="1"/>
  <c r="CC21" i="1" l="1"/>
  <c r="CL26" i="1" l="1"/>
  <c r="DA68" i="1" l="1"/>
  <c r="DA23" i="1"/>
  <c r="DA24" i="1"/>
  <c r="DA25" i="1"/>
  <c r="DA26" i="1"/>
  <c r="DH26" i="1" s="1"/>
  <c r="CL24" i="1"/>
  <c r="DA21" i="1"/>
  <c r="DA22" i="1"/>
  <c r="CL22" i="1"/>
  <c r="CL21" i="1" l="1"/>
  <c r="DH68" i="1"/>
  <c r="DH25" i="1"/>
  <c r="DH24" i="1"/>
  <c r="CL25" i="1"/>
  <c r="DH21" i="1"/>
  <c r="CL23" i="1"/>
  <c r="DH23" i="1"/>
  <c r="DH22" i="1"/>
  <c r="CL68" i="1" l="1"/>
  <c r="DY68" i="1"/>
  <c r="EM68" i="1"/>
</calcChain>
</file>

<file path=xl/sharedStrings.xml><?xml version="1.0" encoding="utf-8"?>
<sst xmlns="http://schemas.openxmlformats.org/spreadsheetml/2006/main" count="189" uniqueCount="142">
  <si>
    <t>Порядковый номер позиции согласно описанию объекта закупки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</si>
  <si>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</si>
  <si>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</si>
  <si>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t>Ед. изм.</t>
  </si>
  <si>
    <t>Кол-во</t>
  </si>
  <si>
    <t>Цена, руб. за единицу товара, работы, услуги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</si>
  <si>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</si>
  <si>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</si>
  <si>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</si>
  <si>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</si>
  <si>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</si>
  <si>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</si>
  <si>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</si>
  <si>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</si>
  <si>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</si>
  <si>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Стандартное отклонение</t>
  </si>
  <si>
    <t>Коэффициент вариации</t>
  </si>
  <si>
    <t>СПРАВОЧНО:</t>
  </si>
  <si>
    <t>7. Источник информации цены (реквизиты документов):</t>
  </si>
  <si>
    <t>от</t>
  </si>
  <si>
    <t>№</t>
  </si>
  <si>
    <t>ОМС</t>
  </si>
  <si>
    <t>Бюджет</t>
  </si>
  <si>
    <t>Сумма</t>
  </si>
  <si>
    <t>Итого:</t>
  </si>
  <si>
    <t>ПО ИСТОЧНИКАМ ФИНАНСИРОВАНИЯ</t>
  </si>
  <si>
    <t xml:space="preserve">Источник информации №1 </t>
  </si>
  <si>
    <t xml:space="preserve">Источник информации №2 </t>
  </si>
  <si>
    <t xml:space="preserve">Источник информации №3 </t>
  </si>
  <si>
    <t xml:space="preserve">Источник информации №4 </t>
  </si>
  <si>
    <t>Источник информации №5</t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</si>
  <si>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</si>
  <si>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</si>
  <si>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</si>
  <si>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</si>
  <si>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</si>
  <si>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</si>
  <si>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6. Начальная (максимальная) цена контракта составляет:</t>
  </si>
  <si>
    <t>ПД</t>
  </si>
  <si>
    <t>Поставка изделий медицинского назначения для клинико-диагностической лаборатории</t>
  </si>
  <si>
    <t>уп.</t>
  </si>
  <si>
    <t>набор</t>
  </si>
  <si>
    <t xml:space="preserve"> +Тех-Фибриноген-тест 30 опр. </t>
  </si>
  <si>
    <t xml:space="preserve">Набор реагентов для определения Глюкоза </t>
  </si>
  <si>
    <t xml:space="preserve">Набор реагентов для определения концентрации глюкозы в биологических жидкостях энзиматическим колориметрическим методом без депротеинизации, 2х100 мл. Монореагент. </t>
  </si>
  <si>
    <t xml:space="preserve">Набор предназначен для быстрого количественного определения содержания фибриногена в плазме крови (хронометрический метод по Clauss) на коагулометре.  </t>
  </si>
  <si>
    <t xml:space="preserve">Краситель </t>
  </si>
  <si>
    <t>Краситель по Романовскому, используется только для окраски препаратов периферической крови. Краситель представляет собой 0,76 % раствор сухого азур-эозина по Романовскому в метаноле и глицерине, в соотношении 1:1. Обязательно применение с забуференной водой</t>
  </si>
  <si>
    <t>Материал иглы - нержавеющая сталь. Полная внутренняя стерильность иглы, указана на этикетке. Игла имеет силиконизированное покрытие, двойной косоугольный срез и тройную заточку лазером сагиттального конца иглы для менее болезненного введения иглы в вену пациента. Наличие двух футляров с четырьмя продольными ребрами на каждом.</t>
  </si>
  <si>
    <t xml:space="preserve">Игла двусторонняя 22Gх 1,5 черная №100 </t>
  </si>
  <si>
    <t>л</t>
  </si>
  <si>
    <t xml:space="preserve">Лизирующий раствор </t>
  </si>
  <si>
    <t>л.</t>
  </si>
  <si>
    <t xml:space="preserve">Применение в клинико-диагностических лабораториях для проведения гематологических исследований крови.    </t>
  </si>
  <si>
    <t xml:space="preserve">Масло иммерсионное ТИП-А </t>
  </si>
  <si>
    <t>Масло иммерсионное, классическое, синтетическое, тип А</t>
  </si>
  <si>
    <t xml:space="preserve">Микропробирка с антикоагулянтом К2 ЭДТА для капиллярярной крови </t>
  </si>
  <si>
    <t xml:space="preserve">Пробирки – это пластиковые, невакуумные пробирки с заданным номинальным объемом 200 мкл, гарантирующие точное соотношения проба-антикоагулянт. </t>
  </si>
  <si>
    <t>Пробирки Vacuette с КЗ ЭДТА д/гематологии 4мл 13х75мм №50</t>
  </si>
  <si>
    <t>Пробирка вакуумная с заданным уровнем вакуума для взятия точного количества биоматериала.Материал пробирки пластик (полиэтилентерефталат). Объем забираемой крови 4,0 мл (соответствует линии наполнения на этикетке). Максимально допустимое отклонение объема забираемого биоматериала 10% от номинального объема пробы.</t>
  </si>
  <si>
    <t>Стекло предметное с необработанными краями</t>
  </si>
  <si>
    <t>шт.</t>
  </si>
  <si>
    <t>Предметные стекла  (26х76х1,0мм) 100шт</t>
  </si>
  <si>
    <t xml:space="preserve">Пробирки  д/сыворотки 4мл 13х75мм №50 </t>
  </si>
  <si>
    <t>Пробирка вакуумная с заданным уровнем вакуума для взятия точного количества биоматериала.Материал пробирки - пластик (полиэтилентерефталат). Объем забираемой крови 4,0 мл (соответствует линии наполнения на этикетке). максимально допустимое отклонение объема забираемого биоматериала 10% от номинального объема пробы.</t>
  </si>
  <si>
    <t>Пробирка вакуумная  (пластик) с актив. сверт., красная пробка 4 мл 13*75</t>
  </si>
  <si>
    <t xml:space="preserve">Вакуумные контейнеры (пробирки) для сбора образцов венозной крови предназначены для исследования сыворотки кровию. Взятие венозной крови осуществляется «закрытым» вакуумным способом Материал пробирки – пластик </t>
  </si>
  <si>
    <t>шт</t>
  </si>
  <si>
    <t>Пробирка вакуумная  (пластик) с ЭДТА-К3 фиолетовая пробка 4мл 13*75</t>
  </si>
  <si>
    <t xml:space="preserve">Вакуумные контейнеры (пробирки) для сбора образцов венозной крови предназначены для исследования цельной крови Взятие венозной крови осуществляется «закрытым» вакуумным способом Материал пробирки – пластик </t>
  </si>
  <si>
    <t>Пробирка вакуумная  (пластик) с цитратом натрия 4,5 мл 3,8% 13х75</t>
  </si>
  <si>
    <t>Для вакуумного взятия крови для исследования гемостаза. Материал- Полимерный. Наполнитель- Антикоагулянт 3,8% натрия цитрата (0,129М) Цветовая кодировка крышки- Голубая. Бумажная этикетка с цветной маркировкой (голубая) и  меткой уровня крови</t>
  </si>
  <si>
    <t xml:space="preserve">Пробирки  с натрия цитратом 3,8%  4,5мл 13х75мл №50 </t>
  </si>
  <si>
    <t>Пробирка вакуумная с заданным уровнем вакуума для взятия точного количества биоматериала.Материал наружной пробирки - пластик (полиэтилентерефталат). Материал внутренней пробирки - пластик (полипропилен). Общий объем пробы 4,5 мл (соответствует линии наполнения на этикетке).Максимально допустимое отклонение объема забираемого биоматериала 10% от номинального объема пробы</t>
  </si>
  <si>
    <t xml:space="preserve">Пробирка цилиндрическая 10 мл, ПП б/пробки </t>
  </si>
  <si>
    <t xml:space="preserve">Предназначены для отбора проб, проведения химических, биологических, микробиологических анализов, в малых объемах химических реакций. </t>
  </si>
  <si>
    <t>Разбавитель изотонический 20л</t>
  </si>
  <si>
    <t xml:space="preserve">Применение в клинико-диагностических лабораториях для проведения гематологических исследований крови на гематологическом анализаторе, изотонический разбавитель - буферный, устойчивый и микрофильтрованный электролитный раствор для автоматизированного разбавления образцов крови человека, количественного и качественного определения эритроцитов, лейкоцитов и субпопуляций лейкоцитов, тромбоцитов и измерения концентрации гемоглобина на гематологических анализаторах </t>
  </si>
  <si>
    <t xml:space="preserve">Применение в клинико-диагностических лабораториях для проведения гематологических исследований крови на гематологическом анализаторе,очищающий раствор - устойчивый и микрофильтрованный раствор детергента для регулярной автоматической очистки, полоскания и промывки капилляров, трубок и камер гематологических анализаторов, удаляя осаждающиеся компоненты крови и липопротеиновые осадки в гематологических анализаторах </t>
  </si>
  <si>
    <t xml:space="preserve">Применение в клинико-диагностических лабораториях для проведения гематологических исследований крови человека на гематологических анализаторах. Очищающий  раствор глубокой очистки. Устойчивый и микрофильтрованнный раствор детергента для регулярной автоматической полоскания и промывки трубок , капилляров и камер гематологического анализатора, удаляющий  осаждающиеся компоненты крови и липопротеиновые осадков в гематологических типа </t>
  </si>
  <si>
    <t>Раствор очищающий для лубокой очистки. 1л</t>
  </si>
  <si>
    <t>Раствор очищающий  для регулярной автоматической очистки. 1л</t>
  </si>
  <si>
    <t>Раствор по Лейшману (Диахим-ГемиСтейн-Л), 1л</t>
  </si>
  <si>
    <t>Фиксатор-краситель форменных элементов крови для работы на устройстве для окраски и фиксации мазков УФОМК-01 Элитон.  Фиксатор представляет собой 0,12 % раствор сухого эозин метиленового синего в метаноле</t>
  </si>
  <si>
    <t>Ренампластин по МИЧ (тромбопластин с кальцием)10фл *40- 80опр.</t>
  </si>
  <si>
    <t xml:space="preserve">Для работы на двухканальном коагулометре. Тромбопластин из головного мозга кролика для определения протромбинового времени. Готовая к употреблению лиофильно высушенная смесь тромбопластина с СaCl2, аттестованная по МИЧ (1,1-1,2). </t>
  </si>
  <si>
    <t>Салфетка спиртовая для инъекций 6 х 10 см</t>
  </si>
  <si>
    <t>Салфетка для инъекций из бумажного текстиле-подобного материала стерильная спиртовая (70% этиловый спирт) Назначение: Для дезинфекционной обработки кожи до и после инъекций  Салфетка пропитана 70% этиловым спиртом, обеспечивает эффективную санацию кожи в зоне постановки инъекций и сокращает количество манипуляций (вата, спирт).</t>
  </si>
  <si>
    <t>Скарификатор стерильный боковое копье №2000</t>
  </si>
  <si>
    <t xml:space="preserve">Скарификатор кожный предназначен для взятия капиллярной крови с целью проведения лабораторных исследований. </t>
  </si>
  <si>
    <t xml:space="preserve">СРБ-латекс В </t>
  </si>
  <si>
    <t>Набор реагентов для полуколичественного определения концентрации С-реактивного белка (СРБ) в сыворотке (плазме) крови методом латекс-агглютинации</t>
  </si>
  <si>
    <t>Термобумага ТМ-57</t>
  </si>
  <si>
    <t>Термобумага для встроенных принтеров на анализаторах  ширина 57 мм.</t>
  </si>
  <si>
    <t>Диагностические полоски  для экспресс анализа мочи и других биологических жидкостей:  10 №100</t>
  </si>
  <si>
    <t>Пластиковые полоски, к которым прикреплены реагентные зоны, специфичные для определяемых параметров. Результаты тестов характеризуют состояние метаболизма углеводов, функционирование почек и печени, кислотно-щелочной баланс, выявляют бактериурию.</t>
  </si>
  <si>
    <t>Набор реагентов для определения Холестерина</t>
  </si>
  <si>
    <t xml:space="preserve">Набор для определения концентрации общего холестерина в сыворотке и плазме крови энзим. колор. мет-ом, 2х100 мл. Монореагентный метод. Состав набора: 1. Реагент 1 - буфер. 2. Реагент 2 - лиофилизат. 3. Калибратор: холестерин 5,17 ммоль/л (200 мг/100 мл). Чувствительность не более 0,3 ммоль/л, линейность 0,5-25,8 ммоль/л (до 1000 мг/100 мл), коэффициент вариации не более 5%, время реакции 10 мин., длина волны 500 нм (ФЭК - 490 нм), темп. инкубации 18-25 С (37 С), фотометрирование против холостой пробы. </t>
  </si>
  <si>
    <t xml:space="preserve">Ланцет однораз с глуб прокола 2,0 мм син (Safety.ланцет,лезвие) 200шт. </t>
  </si>
  <si>
    <t>Ланцеты для взятия каппилярной крови из пальца. Стерильное лезвие, заключенное в пластмассовый корпус.Обеспечивает практически безболезненный прокол кожного покрова на строго заданную глубину.Ланцет одноразовый, после активации лезвие автоматически убирается в корпус ланцета.Глубина прокола - 2 мм, ширина лезвия - 1,5 мм.Цвет - синий</t>
  </si>
  <si>
    <t xml:space="preserve">Ланцет одноразовый с губ. прокола 1,5мм зеленый (Safety.ланцет,лезвие) 200шт. </t>
  </si>
  <si>
    <t>Ланцеты для взятия каппилярной крови из пальца. Стерильное лезвие, заключенное в пластмассовый корпус.Обеспечивает практически безболезненный прокол кожного покрова на строго заданную глубину.Ланцет одноразовый, после активации лезвие автоматически убирается в корпус ланцета.Глубина прокола - 1,5 мм, ширина лезвия - 1,5 мм.Цвет - зеленый</t>
  </si>
  <si>
    <t>Антиген кардиолипиновый РМП Сифилис АrКЛ-РМП комплект №2 - 2000 ан.</t>
  </si>
  <si>
    <t>Антиген кардиолипиновый для реакции микропреципитации. Монореагент жидкий стабилизированный. Используется для диагностики сифилиса для исследования плазмы (сыворотки) крови или спинно-мозговой жидкости (СМЖ) человека в реакции микропреципитации (РМП), является модификацией классического кардиолипинового АГ, стабилизирован добавлением холин-хлорида и ЭДТА и не нуждается в ежедневном приготовлении</t>
  </si>
  <si>
    <t xml:space="preserve">Автоматический ланцет Игла 21 G зеленый 200 шт/уп </t>
  </si>
  <si>
    <t xml:space="preserve">Ланцеты для взятия каппилярной крови из пальца. Стерильное лезвие, заключенное в пластмассовый корпус. Целенаправленный прокол.Ланцет одноразовый. Автоматический возврат лезвия/иглы исключает повторное использование ланцета и возможность инфицирования. Ланцет готов к использованию. Гладкое силиконизированное лезвие и трехгранная форма иглы минимизируют болевой эффект. Контролируемая глубина прокола исключает риск повреждения кости. Размер 21 G Глубина прокола 1.8 мм Размер капли крови 50 - 100μl Упаковка 200шт.
</t>
  </si>
  <si>
    <t>Цоликлон анти-А 10 мл</t>
  </si>
  <si>
    <t xml:space="preserve">Прозрачная  жидкость красного цвета.Цоликлон анти-А   не должен давать агглютинации с эритроцитами групп В(III) и О(I) Титр Цоликлона анти-А в реакции агглютинации на плоскости с эритроцитами группы А(II)  1:32  -  1:64 </t>
  </si>
  <si>
    <t>Цоликлон анти-АВ 10 мл</t>
  </si>
  <si>
    <t xml:space="preserve">Прозрачная бесцветная жидкость.  Цоликлон анти-АВ не должен давать агглютинации с эритроцитами группы О(I)  Титр Цоликлона анти-АВ в реакции агглютинации на плоскости с эритроцитами групп А(II) 1:32 - 1: 64 и В(III) 1 : 64 </t>
  </si>
  <si>
    <t>Цоликлон анти-В 10 мл</t>
  </si>
  <si>
    <t>Прозрачная  жидкость синего цвета. Цоликлон анти-В   не должен давать агглютинации с эритроцитами групп А(II) и О(I) Титр Цоликлона анти-В в реакции агглютинации на плоскости с эритроцитами группы В(III) 1 : 64</t>
  </si>
  <si>
    <t>Цоликлон анти-D супер 10 мл</t>
  </si>
  <si>
    <t xml:space="preserve">Прозрачная жидкость светло-бежевого цвета Цоликлон Анти-D Супер не должен агглютинировать D(–) эритроциты. Четкая реакция  агглютинации  должна наступать в течение 30 сек.  после смешивания реагента с D(+) эритроцитами Титр Цоликлона Анти-D Супер в реакции агглютинации  на плоскости с  D(+)  эритроцитами  1:32 Титр Цоликлона Анти-D Супер в реакции прямой агглютинации с  D(+)  эритроцитами в микроплате не ниже 1:256 </t>
  </si>
  <si>
    <t>Краситель-фиксатор эозин метиленовый синий по Май-Грюнвальду. 1л</t>
  </si>
  <si>
    <t xml:space="preserve">Фиксатор-краситель форменных элементов.Представляет собой 0,3 % раствор сухого красителя эозин метиленовый синий по Май-Грюнвальду  в метаноле. Фиксация в течение 2-3 минут (кровь), 2-3 мин костный мозг, 1-2 мин другие биопрепараты. </t>
  </si>
  <si>
    <t>Пипетка Панченкова используется при анализе крови для определения скорости оседания эритроцитов (к СОЭ) метру. Изделия отличаются высокой устойчивостью к разным видам дезинфекции и стерилизации. На пипетку нанесена четко видимая градуировка коричневым цветом, данная шкала устойчива к различным воздействиям.</t>
  </si>
  <si>
    <t>Пипетка стекл.к СОЭ-метру ПС/СОЭ-01, уп.800шт</t>
  </si>
  <si>
    <t>Реактив Эозин Н, 100г, 1уп.</t>
  </si>
  <si>
    <t>Эозин Н — твердое органическое химическое вещество красно-коричневого цвета, чаще всего хранится в виде порошка. Водорастворим, растворяется в этиловом спирте. Обладает флюоресценцией зеленого цвета при рН в промежутке от 1 до 3. С точки зрения химии — кислотно-основной люминесцентный индикатор.</t>
  </si>
  <si>
    <t>Наконечник полимерный одноразовый к дозаторам пипеточным НП-«Термо Фишер Сайентифик» для одноканального дозатора на (0,5-250) мкл №1000</t>
  </si>
  <si>
    <t xml:space="preserve">Наконечники полимерные одноразовые для автоматических дозаторов жидкостей переменного объема 0,5- 250 мкл.  </t>
  </si>
  <si>
    <t>Пробирки с Na гепарином для плазмы без резьбы 9 мл 16х100 мм №50</t>
  </si>
  <si>
    <t xml:space="preserve">Вакуумные пластиковые пробирки для получения гепаринизированной плазмы с помощью антикоагулянта натрий гепарина (концентрация 18 МЕ на 1 мл крови), равномерно нанесенного на внутренние стенки. Объем забираемой венозной крови 9 мл, размер пробирки 16х100 мм, безопасная стандартная крышка без резьбы: зеленый колпачок, резиновая пробка, зеленое идентификационное кольцо; код на бумажной этикетке NH </t>
  </si>
  <si>
    <t>Диахим-набор д/исследования кала на гельминты (метод Като), 500опр.</t>
  </si>
  <si>
    <t xml:space="preserve">Набор реагентов для исследования фекалий по Като предназначен для выявления яиц гельминтов методом толстого мазка и окраски по Като. Набор рассчитан на 500 определений. </t>
  </si>
  <si>
    <t>Наконечник полимерный одноразовый к дозаторам пипеточным НП-«Термо Фишер Сайентифик» для одноканального дозатора на (100-1000) мкл №1000</t>
  </si>
  <si>
    <t>Наконечники полимерные одноразовые для автоматических дозаторов жидкостей переменного объема 100-1000 мкл.</t>
  </si>
  <si>
    <t xml:space="preserve">Набор диагностический многокомпонентный РФ латекс </t>
  </si>
  <si>
    <t>Диагностикум латексный для определения ревматоидного фактора жидкий (РФ-латекс-тест) представляет собой 1,5 % суспензию монодисперсного полистирольного латекса с иммобилизованным на поверхности его частиц иммуноглобулином сыворотки крови человека. Суспензия белого цвета, при хранении разделяется на белый осадок, легко разбивающийся при встряхивании, и прозрачную или слегка опалесцирующую надосадочную жидкость.
Диагностикум выпускается в комплекте с глицин-солевым буферным раствором (БР) - прозрачная бесцветная жидкость, положительной контрольной сывороткой (К+) и отрицательной контрольной сывороткой (К-) - прозрачные или желтоватого цвета жидкости.</t>
  </si>
  <si>
    <t>Набор реагентов для окраски по Граму предназначен для дифференциально-диагностической окраски микроорганизмов путем окраски препаратов, взятых из биологического материала человека (отделяемого половых органов, мокроты) в клинико-диагностических лабораториях и научной практике.</t>
  </si>
  <si>
    <t>Набор реагентов для окраски по Граму. 200 опр.</t>
  </si>
  <si>
    <t>Набор реагентов для окраски урогенитальных мазков по Папаниколау, 100 опр.</t>
  </si>
  <si>
    <t>Набор реагентов для окраски урогенитальных мазков по Папаниколау (ДИАХИМ-ПАП) предназначен для окраски урогенитальных мазков по Папаниколау в клинико-диагностических лабораториях.</t>
  </si>
  <si>
    <t xml:space="preserve">Гематологический контроль Boule Con-Diff норма 16 пар. фл.4,5 мл </t>
  </si>
  <si>
    <t xml:space="preserve">Гематологический контроль Boule Con-Diff низкий 16 пар. фл.4,5 мл </t>
  </si>
  <si>
    <t>Гематологический контроль на 16 параметров для гематологического анализатора Abacus,  в области  нормальных  значений. Флакон   4,5 мл</t>
  </si>
  <si>
    <t xml:space="preserve">Гематологический контроль на 16 параметров для гематологического анализатора Abacus ,  в области  низких  значений. Флакон   4,5 мл. </t>
  </si>
  <si>
    <t xml:space="preserve">Гематологический контроль Boule Con-Diff высокий 16 пар. фл.4,5 мл </t>
  </si>
  <si>
    <t xml:space="preserve">Гематологический контроль на 16 параметров для гематологического анализатора Abacus,  в области  высоких  значений. Флакон   4,5 мл. </t>
  </si>
  <si>
    <t>825 745 (Восемьсот двадцать пять тысяч семьсот сорок пять) руб. 32 коп.</t>
  </si>
  <si>
    <t>25.02.2019г.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</si>
</sst>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9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8</xdr:row>
      <xdr:rowOff>66675</xdr:rowOff>
    </xdr:from>
    <xdr:to>
      <xdr:col>60</xdr:col>
      <xdr:colOff>38100</xdr:colOff>
      <xdr:row>8</xdr:row>
      <xdr:rowOff>466725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933700"/>
          <a:ext cx="1752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86"/>
  <sheetViews>
    <sheetView tabSelected="1" view="pageBreakPreview" zoomScaleSheetLayoutView="100" workbookViewId="0">
      <selection activeCell="FM11" sqref="FM11"/>
    </sheetView>
  </sheetViews>
  <sheetFormatPr defaultRowHeight="15" x14ac:dyDescent="0.25"/>
  <cols>
    <col min="1" max="64" width="1.7109375" style="2" customWidth="1"/>
    <col min="65" max="80" width="1.7109375" style="2" hidden="1" customWidth="1"/>
    <col min="81" max="99" width="1.7109375" style="2" customWidth="1"/>
    <col min="100" max="101" width="1.7109375" style="6" customWidth="1"/>
    <col min="102" max="104" width="1.7109375" style="6" hidden="1" customWidth="1"/>
    <col min="105" max="118" width="1.7109375" style="12" hidden="1" customWidth="1"/>
    <col min="119" max="149" width="1.7109375" style="6" hidden="1" customWidth="1"/>
    <col min="150" max="163" width="1.7109375" style="2" hidden="1" customWidth="1"/>
    <col min="164" max="165" width="0" style="2" hidden="1" customWidth="1"/>
    <col min="166" max="16384" width="9.140625" style="2"/>
  </cols>
  <sheetData>
    <row r="1" spans="1:149" x14ac:dyDescent="0.2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</row>
    <row r="3" spans="1:149" x14ac:dyDescent="0.25">
      <c r="A3" s="49" t="s">
        <v>31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 t="s">
        <v>39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</row>
    <row r="4" spans="1:149" s="3" customForma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7"/>
      <c r="CW4" s="7"/>
      <c r="CX4" s="7"/>
      <c r="CY4" s="7"/>
      <c r="CZ4" s="7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</row>
    <row r="5" spans="1:149" ht="15" customHeight="1" x14ac:dyDescent="0.25">
      <c r="A5" s="49" t="s">
        <v>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 t="s">
        <v>141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1:149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</row>
    <row r="7" spans="1:149" ht="60" customHeight="1" x14ac:dyDescent="0.25">
      <c r="A7" s="52" t="s">
        <v>33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49" t="s">
        <v>34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</row>
    <row r="8" spans="1:149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</row>
    <row r="9" spans="1:149" ht="45.75" customHeight="1" x14ac:dyDescent="0.25">
      <c r="A9" s="49" t="s">
        <v>35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</row>
    <row r="10" spans="1:149" x14ac:dyDescent="0.2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</row>
    <row r="11" spans="1:149" x14ac:dyDescent="0.25">
      <c r="A11" s="49" t="s">
        <v>10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</row>
    <row r="12" spans="1:149" x14ac:dyDescent="0.25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</row>
    <row r="13" spans="1:149" x14ac:dyDescent="0.25">
      <c r="A13" s="49" t="s">
        <v>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</row>
    <row r="14" spans="1:149" x14ac:dyDescent="0.25">
      <c r="A14" s="49" t="s">
        <v>13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</row>
    <row r="15" spans="1:149" ht="46.5" customHeight="1" x14ac:dyDescent="0.25">
      <c r="A15" s="49" t="s">
        <v>14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</row>
    <row r="16" spans="1:149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</row>
    <row r="17" spans="1:164" x14ac:dyDescent="0.25">
      <c r="A17" s="49" t="s">
        <v>36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</row>
    <row r="18" spans="1:164" ht="15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DA18" s="41" t="s">
        <v>17</v>
      </c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8"/>
      <c r="DP18" s="8"/>
      <c r="DQ18" s="8"/>
      <c r="DR18" s="33" t="s">
        <v>25</v>
      </c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41" t="s">
        <v>17</v>
      </c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</row>
    <row r="19" spans="1:164" s="1" customFormat="1" ht="27" customHeight="1" x14ac:dyDescent="0.25">
      <c r="A19" s="51" t="s">
        <v>0</v>
      </c>
      <c r="B19" s="51"/>
      <c r="C19" s="51"/>
      <c r="D19" s="51"/>
      <c r="E19" s="51"/>
      <c r="F19" s="51"/>
      <c r="G19" s="51" t="s">
        <v>1</v>
      </c>
      <c r="H19" s="51"/>
      <c r="I19" s="51"/>
      <c r="J19" s="51"/>
      <c r="K19" s="51"/>
      <c r="L19" s="51"/>
      <c r="M19" s="51"/>
      <c r="N19" s="51"/>
      <c r="O19" s="51"/>
      <c r="P19" s="51"/>
      <c r="Q19" s="51" t="s">
        <v>2</v>
      </c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3</v>
      </c>
      <c r="AD19" s="51"/>
      <c r="AE19" s="51"/>
      <c r="AF19" s="51"/>
      <c r="AG19" s="51"/>
      <c r="AH19" s="51" t="s">
        <v>4</v>
      </c>
      <c r="AI19" s="51"/>
      <c r="AJ19" s="51"/>
      <c r="AK19" s="51"/>
      <c r="AL19" s="51"/>
      <c r="AM19" s="51"/>
      <c r="AN19" s="51"/>
      <c r="AO19" s="51" t="s">
        <v>5</v>
      </c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4" t="s">
        <v>6</v>
      </c>
      <c r="CD19" s="54"/>
      <c r="CE19" s="54"/>
      <c r="CF19" s="54"/>
      <c r="CG19" s="54"/>
      <c r="CH19" s="54"/>
      <c r="CI19" s="54"/>
      <c r="CJ19" s="54"/>
      <c r="CK19" s="54"/>
      <c r="CL19" s="54" t="s">
        <v>7</v>
      </c>
      <c r="CM19" s="54"/>
      <c r="CN19" s="54"/>
      <c r="CO19" s="54"/>
      <c r="CP19" s="54"/>
      <c r="CQ19" s="54"/>
      <c r="CR19" s="54"/>
      <c r="CS19" s="54"/>
      <c r="CT19" s="54"/>
      <c r="CU19" s="54"/>
      <c r="CV19" s="9"/>
      <c r="CW19" s="9"/>
      <c r="CX19" s="9"/>
      <c r="CY19" s="9"/>
      <c r="CZ19" s="9"/>
      <c r="DA19" s="46" t="s">
        <v>15</v>
      </c>
      <c r="DB19" s="46"/>
      <c r="DC19" s="46"/>
      <c r="DD19" s="46"/>
      <c r="DE19" s="46"/>
      <c r="DF19" s="46"/>
      <c r="DG19" s="46"/>
      <c r="DH19" s="46" t="s">
        <v>16</v>
      </c>
      <c r="DI19" s="46"/>
      <c r="DJ19" s="46"/>
      <c r="DK19" s="46"/>
      <c r="DL19" s="46"/>
      <c r="DM19" s="46"/>
      <c r="DN19" s="46"/>
      <c r="DO19" s="9"/>
      <c r="DP19" s="9"/>
      <c r="DQ19" s="9"/>
      <c r="DR19" s="32" t="s">
        <v>21</v>
      </c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 t="s">
        <v>22</v>
      </c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46" t="s">
        <v>38</v>
      </c>
      <c r="EU19" s="46"/>
      <c r="EV19" s="46"/>
      <c r="EW19" s="46"/>
      <c r="EX19" s="46"/>
      <c r="EY19" s="46"/>
      <c r="EZ19" s="46"/>
      <c r="FA19" s="46" t="s">
        <v>21</v>
      </c>
      <c r="FB19" s="46"/>
      <c r="FC19" s="46"/>
      <c r="FD19" s="46"/>
      <c r="FE19" s="46"/>
      <c r="FF19" s="46"/>
      <c r="FG19" s="46"/>
    </row>
    <row r="20" spans="1:164" s="1" customFormat="1" ht="84.75" customHeigh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 t="s">
        <v>26</v>
      </c>
      <c r="AP20" s="51"/>
      <c r="AQ20" s="51"/>
      <c r="AR20" s="51"/>
      <c r="AS20" s="51"/>
      <c r="AT20" s="51"/>
      <c r="AU20" s="51"/>
      <c r="AV20" s="51"/>
      <c r="AW20" s="51" t="s">
        <v>27</v>
      </c>
      <c r="AX20" s="51"/>
      <c r="AY20" s="51"/>
      <c r="AZ20" s="51"/>
      <c r="BA20" s="51"/>
      <c r="BB20" s="51"/>
      <c r="BC20" s="51"/>
      <c r="BD20" s="51"/>
      <c r="BE20" s="51" t="s">
        <v>28</v>
      </c>
      <c r="BF20" s="51"/>
      <c r="BG20" s="51"/>
      <c r="BH20" s="51"/>
      <c r="BI20" s="51"/>
      <c r="BJ20" s="51"/>
      <c r="BK20" s="51"/>
      <c r="BL20" s="51"/>
      <c r="BM20" s="51" t="s">
        <v>29</v>
      </c>
      <c r="BN20" s="51"/>
      <c r="BO20" s="51"/>
      <c r="BP20" s="51"/>
      <c r="BQ20" s="51"/>
      <c r="BR20" s="51"/>
      <c r="BS20" s="51"/>
      <c r="BT20" s="51"/>
      <c r="BU20" s="51" t="s">
        <v>30</v>
      </c>
      <c r="BV20" s="51"/>
      <c r="BW20" s="51"/>
      <c r="BX20" s="51"/>
      <c r="BY20" s="51"/>
      <c r="BZ20" s="51"/>
      <c r="CA20" s="51"/>
      <c r="CB20" s="51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9"/>
      <c r="CW20" s="9"/>
      <c r="CX20" s="9"/>
      <c r="CY20" s="9"/>
      <c r="CZ20" s="9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9"/>
      <c r="DP20" s="9"/>
      <c r="DQ20" s="9"/>
      <c r="DR20" s="38" t="s">
        <v>4</v>
      </c>
      <c r="DS20" s="39"/>
      <c r="DT20" s="39"/>
      <c r="DU20" s="39"/>
      <c r="DV20" s="39"/>
      <c r="DW20" s="39"/>
      <c r="DX20" s="40"/>
      <c r="DY20" s="32" t="s">
        <v>23</v>
      </c>
      <c r="DZ20" s="32"/>
      <c r="EA20" s="32"/>
      <c r="EB20" s="32"/>
      <c r="EC20" s="32"/>
      <c r="ED20" s="32"/>
      <c r="EE20" s="32"/>
      <c r="EF20" s="32" t="s">
        <v>4</v>
      </c>
      <c r="EG20" s="32"/>
      <c r="EH20" s="32"/>
      <c r="EI20" s="32"/>
      <c r="EJ20" s="32"/>
      <c r="EK20" s="32"/>
      <c r="EL20" s="32"/>
      <c r="EM20" s="32" t="s">
        <v>23</v>
      </c>
      <c r="EN20" s="32"/>
      <c r="EO20" s="32"/>
      <c r="EP20" s="32"/>
      <c r="EQ20" s="32"/>
      <c r="ER20" s="32"/>
      <c r="ES20" s="32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</row>
    <row r="21" spans="1:164" s="17" customFormat="1" ht="96.75" customHeight="1" x14ac:dyDescent="0.25">
      <c r="A21" s="29">
        <v>1</v>
      </c>
      <c r="B21" s="29"/>
      <c r="C21" s="29"/>
      <c r="D21" s="29"/>
      <c r="E21" s="29"/>
      <c r="F21" s="29"/>
      <c r="G21" s="30" t="s">
        <v>42</v>
      </c>
      <c r="H21" s="30"/>
      <c r="I21" s="30"/>
      <c r="J21" s="30"/>
      <c r="K21" s="30"/>
      <c r="L21" s="30"/>
      <c r="M21" s="30"/>
      <c r="N21" s="30"/>
      <c r="O21" s="30"/>
      <c r="P21" s="30"/>
      <c r="Q21" s="30" t="s">
        <v>45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29" t="s">
        <v>41</v>
      </c>
      <c r="AD21" s="29"/>
      <c r="AE21" s="29"/>
      <c r="AF21" s="29"/>
      <c r="AG21" s="29"/>
      <c r="AH21" s="31">
        <v>2</v>
      </c>
      <c r="AI21" s="31"/>
      <c r="AJ21" s="31"/>
      <c r="AK21" s="31"/>
      <c r="AL21" s="31"/>
      <c r="AM21" s="31"/>
      <c r="AN21" s="31"/>
      <c r="AO21" s="26">
        <v>1231.1500000000001</v>
      </c>
      <c r="AP21" s="26"/>
      <c r="AQ21" s="26"/>
      <c r="AR21" s="26"/>
      <c r="AS21" s="26"/>
      <c r="AT21" s="26"/>
      <c r="AU21" s="26"/>
      <c r="AV21" s="26"/>
      <c r="AW21" s="26">
        <v>760.9</v>
      </c>
      <c r="AX21" s="26"/>
      <c r="AY21" s="26"/>
      <c r="AZ21" s="26"/>
      <c r="BA21" s="26"/>
      <c r="BB21" s="26"/>
      <c r="BC21" s="26"/>
      <c r="BD21" s="26"/>
      <c r="BE21" s="25">
        <v>958.1</v>
      </c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>
        <f>ROUND(AVERAGE(AO21:CB21),2)</f>
        <v>983.38</v>
      </c>
      <c r="CD21" s="26"/>
      <c r="CE21" s="26"/>
      <c r="CF21" s="26"/>
      <c r="CG21" s="26"/>
      <c r="CH21" s="26"/>
      <c r="CI21" s="26"/>
      <c r="CJ21" s="26"/>
      <c r="CK21" s="26"/>
      <c r="CL21" s="26">
        <f t="shared" ref="CL21:CL23" si="0">AH21*CC21</f>
        <v>1966.76</v>
      </c>
      <c r="CM21" s="26"/>
      <c r="CN21" s="26"/>
      <c r="CO21" s="26"/>
      <c r="CP21" s="26"/>
      <c r="CQ21" s="26"/>
      <c r="CR21" s="26"/>
      <c r="CS21" s="26"/>
      <c r="CT21" s="26"/>
      <c r="CU21" s="26"/>
      <c r="CV21" s="6"/>
      <c r="CW21" s="6"/>
      <c r="CX21" s="6"/>
      <c r="CY21" s="6"/>
      <c r="CZ21" s="6"/>
      <c r="DA21" s="28">
        <f t="shared" ref="DA21:DA22" si="1">STDEVA(AO21:CB21)</f>
        <v>236.14233172672195</v>
      </c>
      <c r="DB21" s="28"/>
      <c r="DC21" s="28"/>
      <c r="DD21" s="28"/>
      <c r="DE21" s="28"/>
      <c r="DF21" s="28"/>
      <c r="DG21" s="28"/>
      <c r="DH21" s="28">
        <f t="shared" ref="DH21:DH22" si="2">DA21/CC21*100</f>
        <v>24.013334796998308</v>
      </c>
      <c r="DI21" s="28"/>
      <c r="DJ21" s="28"/>
      <c r="DK21" s="28"/>
      <c r="DL21" s="28"/>
      <c r="DM21" s="28"/>
      <c r="DN21" s="28"/>
      <c r="DO21" s="6"/>
      <c r="DP21" s="6"/>
      <c r="DQ21" s="6"/>
      <c r="DR21" s="16"/>
      <c r="DS21" s="16"/>
      <c r="DT21" s="16"/>
      <c r="DU21" s="16"/>
      <c r="DV21" s="16"/>
      <c r="DW21" s="16"/>
      <c r="DX21" s="16"/>
      <c r="DY21" s="19"/>
      <c r="DZ21" s="19"/>
      <c r="EA21" s="19"/>
      <c r="EB21" s="19"/>
      <c r="EC21" s="19"/>
      <c r="ED21" s="19"/>
      <c r="EE21" s="15"/>
      <c r="EF21" s="16"/>
      <c r="EG21" s="16"/>
      <c r="EH21" s="16"/>
      <c r="EI21" s="16"/>
      <c r="EJ21" s="16"/>
      <c r="EK21" s="16"/>
      <c r="EL21" s="16"/>
      <c r="EM21" s="15"/>
      <c r="EN21" s="15"/>
      <c r="EO21" s="15"/>
      <c r="EP21" s="15"/>
      <c r="EQ21" s="15"/>
      <c r="ER21" s="15"/>
      <c r="ES21" s="15"/>
      <c r="ET21" s="28">
        <v>1</v>
      </c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</row>
    <row r="22" spans="1:164" s="17" customFormat="1" ht="105.75" customHeight="1" x14ac:dyDescent="0.25">
      <c r="A22" s="29">
        <v>2</v>
      </c>
      <c r="B22" s="29"/>
      <c r="C22" s="29"/>
      <c r="D22" s="29"/>
      <c r="E22" s="29"/>
      <c r="F22" s="29"/>
      <c r="G22" s="30" t="s">
        <v>43</v>
      </c>
      <c r="H22" s="30"/>
      <c r="I22" s="30"/>
      <c r="J22" s="30"/>
      <c r="K22" s="30"/>
      <c r="L22" s="30"/>
      <c r="M22" s="30"/>
      <c r="N22" s="30"/>
      <c r="O22" s="30"/>
      <c r="P22" s="30"/>
      <c r="Q22" s="30" t="s">
        <v>44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29" t="s">
        <v>40</v>
      </c>
      <c r="AD22" s="29"/>
      <c r="AE22" s="29"/>
      <c r="AF22" s="29"/>
      <c r="AG22" s="29"/>
      <c r="AH22" s="31">
        <v>25</v>
      </c>
      <c r="AI22" s="31"/>
      <c r="AJ22" s="31"/>
      <c r="AK22" s="31"/>
      <c r="AL22" s="31"/>
      <c r="AM22" s="31"/>
      <c r="AN22" s="31"/>
      <c r="AO22" s="26">
        <v>823.12</v>
      </c>
      <c r="AP22" s="26"/>
      <c r="AQ22" s="26"/>
      <c r="AR22" s="26"/>
      <c r="AS22" s="26"/>
      <c r="AT22" s="26"/>
      <c r="AU22" s="26"/>
      <c r="AV22" s="26"/>
      <c r="AW22" s="26">
        <v>750.12</v>
      </c>
      <c r="AX22" s="26"/>
      <c r="AY22" s="26"/>
      <c r="AZ22" s="26"/>
      <c r="BA22" s="26"/>
      <c r="BB22" s="26"/>
      <c r="BC22" s="26"/>
      <c r="BD22" s="26"/>
      <c r="BE22" s="25">
        <v>726</v>
      </c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6">
        <f t="shared" ref="CC22:CC23" si="3">ROUND(AVERAGE(AO22:CB22),2)</f>
        <v>766.41</v>
      </c>
      <c r="CD22" s="26"/>
      <c r="CE22" s="26"/>
      <c r="CF22" s="26"/>
      <c r="CG22" s="26"/>
      <c r="CH22" s="26"/>
      <c r="CI22" s="26"/>
      <c r="CJ22" s="26"/>
      <c r="CK22" s="26"/>
      <c r="CL22" s="26">
        <f t="shared" si="0"/>
        <v>19160.25</v>
      </c>
      <c r="CM22" s="26"/>
      <c r="CN22" s="26"/>
      <c r="CO22" s="26"/>
      <c r="CP22" s="26"/>
      <c r="CQ22" s="26"/>
      <c r="CR22" s="26"/>
      <c r="CS22" s="26"/>
      <c r="CT22" s="26"/>
      <c r="CU22" s="26"/>
      <c r="CV22" s="6"/>
      <c r="CW22" s="6"/>
      <c r="CX22" s="6"/>
      <c r="CY22" s="6"/>
      <c r="CZ22" s="6"/>
      <c r="DA22" s="28">
        <f t="shared" si="1"/>
        <v>50.568548855324423</v>
      </c>
      <c r="DB22" s="28"/>
      <c r="DC22" s="28"/>
      <c r="DD22" s="28"/>
      <c r="DE22" s="28"/>
      <c r="DF22" s="28"/>
      <c r="DG22" s="28"/>
      <c r="DH22" s="28">
        <f t="shared" si="2"/>
        <v>6.5981066081241675</v>
      </c>
      <c r="DI22" s="28"/>
      <c r="DJ22" s="28"/>
      <c r="DK22" s="28"/>
      <c r="DL22" s="28"/>
      <c r="DM22" s="28"/>
      <c r="DN22" s="28"/>
      <c r="DO22" s="6"/>
      <c r="DP22" s="6"/>
      <c r="DQ22" s="6"/>
      <c r="DR22" s="16"/>
      <c r="DS22" s="16"/>
      <c r="DT22" s="16"/>
      <c r="DU22" s="16"/>
      <c r="DV22" s="16"/>
      <c r="DW22" s="16"/>
      <c r="DX22" s="16"/>
      <c r="DY22" s="19"/>
      <c r="DZ22" s="19"/>
      <c r="EA22" s="19"/>
      <c r="EB22" s="19"/>
      <c r="EC22" s="19"/>
      <c r="ED22" s="19"/>
      <c r="EE22" s="15"/>
      <c r="EF22" s="16"/>
      <c r="EG22" s="16"/>
      <c r="EH22" s="16"/>
      <c r="EI22" s="16"/>
      <c r="EJ22" s="16"/>
      <c r="EK22" s="16"/>
      <c r="EL22" s="16"/>
      <c r="EM22" s="15"/>
      <c r="EN22" s="15"/>
      <c r="EO22" s="15"/>
      <c r="EP22" s="15"/>
      <c r="EQ22" s="15"/>
      <c r="ER22" s="15"/>
      <c r="ES22" s="15"/>
      <c r="ET22" s="28">
        <v>1</v>
      </c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0"/>
    </row>
    <row r="23" spans="1:164" ht="120" customHeight="1" x14ac:dyDescent="0.25">
      <c r="A23" s="29">
        <v>3</v>
      </c>
      <c r="B23" s="29"/>
      <c r="C23" s="29"/>
      <c r="D23" s="29"/>
      <c r="E23" s="29"/>
      <c r="F23" s="29"/>
      <c r="G23" s="30" t="s">
        <v>46</v>
      </c>
      <c r="H23" s="30"/>
      <c r="I23" s="30"/>
      <c r="J23" s="30"/>
      <c r="K23" s="30"/>
      <c r="L23" s="30"/>
      <c r="M23" s="30"/>
      <c r="N23" s="30"/>
      <c r="O23" s="30"/>
      <c r="P23" s="30"/>
      <c r="Q23" s="30" t="s">
        <v>47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29" t="s">
        <v>50</v>
      </c>
      <c r="AD23" s="29"/>
      <c r="AE23" s="29"/>
      <c r="AF23" s="29"/>
      <c r="AG23" s="29"/>
      <c r="AH23" s="31">
        <v>2</v>
      </c>
      <c r="AI23" s="31"/>
      <c r="AJ23" s="31"/>
      <c r="AK23" s="31"/>
      <c r="AL23" s="31"/>
      <c r="AM23" s="31"/>
      <c r="AN23" s="31"/>
      <c r="AO23" s="26">
        <v>767.65</v>
      </c>
      <c r="AP23" s="26"/>
      <c r="AQ23" s="26"/>
      <c r="AR23" s="26"/>
      <c r="AS23" s="26"/>
      <c r="AT23" s="26"/>
      <c r="AU23" s="26"/>
      <c r="AV23" s="26"/>
      <c r="AW23" s="26">
        <v>942.71</v>
      </c>
      <c r="AX23" s="26"/>
      <c r="AY23" s="26"/>
      <c r="AZ23" s="26"/>
      <c r="BA23" s="26"/>
      <c r="BB23" s="26"/>
      <c r="BC23" s="26"/>
      <c r="BD23" s="26"/>
      <c r="BE23" s="25">
        <v>840.4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6">
        <f t="shared" si="3"/>
        <v>850.25</v>
      </c>
      <c r="CD23" s="26"/>
      <c r="CE23" s="26"/>
      <c r="CF23" s="26"/>
      <c r="CG23" s="26"/>
      <c r="CH23" s="26"/>
      <c r="CI23" s="26"/>
      <c r="CJ23" s="26"/>
      <c r="CK23" s="26"/>
      <c r="CL23" s="26">
        <f t="shared" si="0"/>
        <v>1700.5</v>
      </c>
      <c r="CM23" s="26"/>
      <c r="CN23" s="26"/>
      <c r="CO23" s="26"/>
      <c r="CP23" s="26"/>
      <c r="CQ23" s="26"/>
      <c r="CR23" s="26"/>
      <c r="CS23" s="26"/>
      <c r="CT23" s="26"/>
      <c r="CU23" s="26"/>
      <c r="DA23" s="28">
        <f t="shared" ref="DA23:DA26" si="4">STDEVA(AO23:CB23)</f>
        <v>87.944965935142292</v>
      </c>
      <c r="DB23" s="28"/>
      <c r="DC23" s="28"/>
      <c r="DD23" s="28"/>
      <c r="DE23" s="28"/>
      <c r="DF23" s="28"/>
      <c r="DG23" s="28"/>
      <c r="DH23" s="28">
        <f t="shared" ref="DH23:DH26" si="5">DA23/CC23*100</f>
        <v>10.343424396958811</v>
      </c>
      <c r="DI23" s="28"/>
      <c r="DJ23" s="28"/>
      <c r="DK23" s="28"/>
      <c r="DL23" s="28"/>
      <c r="DM23" s="28"/>
      <c r="DN23" s="28"/>
      <c r="DR23" s="34"/>
      <c r="DS23" s="35"/>
      <c r="DT23" s="35"/>
      <c r="DU23" s="35"/>
      <c r="DV23" s="35"/>
      <c r="DW23" s="35"/>
      <c r="DX23" s="36"/>
      <c r="DY23" s="34"/>
      <c r="DZ23" s="35"/>
      <c r="EA23" s="35"/>
      <c r="EB23" s="35"/>
      <c r="EC23" s="35"/>
      <c r="ED23" s="35"/>
      <c r="EE23" s="36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28">
        <v>1</v>
      </c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0"/>
    </row>
    <row r="24" spans="1:164" s="17" customFormat="1" ht="120" customHeight="1" x14ac:dyDescent="0.25">
      <c r="A24" s="29">
        <v>4</v>
      </c>
      <c r="B24" s="29"/>
      <c r="C24" s="29"/>
      <c r="D24" s="29"/>
      <c r="E24" s="29"/>
      <c r="F24" s="29"/>
      <c r="G24" s="30" t="s">
        <v>49</v>
      </c>
      <c r="H24" s="30"/>
      <c r="I24" s="30"/>
      <c r="J24" s="30"/>
      <c r="K24" s="30"/>
      <c r="L24" s="30"/>
      <c r="M24" s="30"/>
      <c r="N24" s="30"/>
      <c r="O24" s="30"/>
      <c r="P24" s="30"/>
      <c r="Q24" s="30" t="s">
        <v>48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29" t="s">
        <v>40</v>
      </c>
      <c r="AD24" s="29"/>
      <c r="AE24" s="29"/>
      <c r="AF24" s="29"/>
      <c r="AG24" s="29"/>
      <c r="AH24" s="31">
        <v>100</v>
      </c>
      <c r="AI24" s="31"/>
      <c r="AJ24" s="31"/>
      <c r="AK24" s="31"/>
      <c r="AL24" s="31"/>
      <c r="AM24" s="31"/>
      <c r="AN24" s="31"/>
      <c r="AO24" s="26">
        <v>1742.12</v>
      </c>
      <c r="AP24" s="26"/>
      <c r="AQ24" s="26"/>
      <c r="AR24" s="26"/>
      <c r="AS24" s="26"/>
      <c r="AT24" s="26"/>
      <c r="AU24" s="26"/>
      <c r="AV24" s="26"/>
      <c r="AW24" s="26">
        <v>1010.98</v>
      </c>
      <c r="AX24" s="26"/>
      <c r="AY24" s="26"/>
      <c r="AZ24" s="26"/>
      <c r="BA24" s="26"/>
      <c r="BB24" s="26"/>
      <c r="BC24" s="26"/>
      <c r="BD24" s="26"/>
      <c r="BE24" s="25">
        <v>1221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6">
        <f t="shared" ref="CC24:CC25" si="6">ROUND(AVERAGE(AO24:CB24),2)</f>
        <v>1324.7</v>
      </c>
      <c r="CD24" s="26"/>
      <c r="CE24" s="26"/>
      <c r="CF24" s="26"/>
      <c r="CG24" s="26"/>
      <c r="CH24" s="26"/>
      <c r="CI24" s="26"/>
      <c r="CJ24" s="26"/>
      <c r="CK24" s="26"/>
      <c r="CL24" s="26">
        <f t="shared" ref="CL24:CL25" si="7">AH24*CC24</f>
        <v>132470</v>
      </c>
      <c r="CM24" s="26"/>
      <c r="CN24" s="26"/>
      <c r="CO24" s="26"/>
      <c r="CP24" s="26"/>
      <c r="CQ24" s="26"/>
      <c r="CR24" s="26"/>
      <c r="CS24" s="26"/>
      <c r="CT24" s="26"/>
      <c r="CU24" s="26"/>
      <c r="CV24" s="6"/>
      <c r="CW24" s="6"/>
      <c r="CX24" s="6"/>
      <c r="CY24" s="6"/>
      <c r="CZ24" s="6"/>
      <c r="DA24" s="28">
        <f t="shared" si="4"/>
        <v>376.43949367727089</v>
      </c>
      <c r="DB24" s="28"/>
      <c r="DC24" s="28"/>
      <c r="DD24" s="28"/>
      <c r="DE24" s="28"/>
      <c r="DF24" s="28"/>
      <c r="DG24" s="28"/>
      <c r="DH24" s="28">
        <f t="shared" si="5"/>
        <v>28.416961853798661</v>
      </c>
      <c r="DI24" s="28"/>
      <c r="DJ24" s="28"/>
      <c r="DK24" s="28"/>
      <c r="DL24" s="28"/>
      <c r="DM24" s="28"/>
      <c r="DN24" s="28"/>
      <c r="DO24" s="6"/>
      <c r="DP24" s="6"/>
      <c r="DQ24" s="6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28">
        <v>1</v>
      </c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0"/>
    </row>
    <row r="25" spans="1:164" s="17" customFormat="1" ht="120" customHeight="1" x14ac:dyDescent="0.25">
      <c r="A25" s="29">
        <v>5</v>
      </c>
      <c r="B25" s="29"/>
      <c r="C25" s="29"/>
      <c r="D25" s="29"/>
      <c r="E25" s="29"/>
      <c r="F25" s="29"/>
      <c r="G25" s="30" t="s">
        <v>51</v>
      </c>
      <c r="H25" s="30"/>
      <c r="I25" s="30"/>
      <c r="J25" s="30"/>
      <c r="K25" s="30"/>
      <c r="L25" s="30"/>
      <c r="M25" s="30"/>
      <c r="N25" s="30"/>
      <c r="O25" s="30"/>
      <c r="P25" s="30"/>
      <c r="Q25" s="30" t="s">
        <v>53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29" t="s">
        <v>52</v>
      </c>
      <c r="AD25" s="29"/>
      <c r="AE25" s="29"/>
      <c r="AF25" s="29"/>
      <c r="AG25" s="29"/>
      <c r="AH25" s="31">
        <v>10</v>
      </c>
      <c r="AI25" s="31"/>
      <c r="AJ25" s="31"/>
      <c r="AK25" s="31"/>
      <c r="AL25" s="31"/>
      <c r="AM25" s="31"/>
      <c r="AN25" s="31"/>
      <c r="AO25" s="26">
        <v>6652.6</v>
      </c>
      <c r="AP25" s="26"/>
      <c r="AQ25" s="26"/>
      <c r="AR25" s="26"/>
      <c r="AS25" s="26"/>
      <c r="AT25" s="26"/>
      <c r="AU25" s="26"/>
      <c r="AV25" s="26"/>
      <c r="AW25" s="26">
        <v>6302.12</v>
      </c>
      <c r="AX25" s="26"/>
      <c r="AY25" s="26"/>
      <c r="AZ25" s="26"/>
      <c r="BA25" s="26"/>
      <c r="BB25" s="26"/>
      <c r="BC25" s="26"/>
      <c r="BD25" s="26"/>
      <c r="BE25" s="25">
        <v>6001.6</v>
      </c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6">
        <f t="shared" si="6"/>
        <v>6318.77</v>
      </c>
      <c r="CD25" s="26"/>
      <c r="CE25" s="26"/>
      <c r="CF25" s="26"/>
      <c r="CG25" s="26"/>
      <c r="CH25" s="26"/>
      <c r="CI25" s="26"/>
      <c r="CJ25" s="26"/>
      <c r="CK25" s="26"/>
      <c r="CL25" s="26">
        <f t="shared" si="7"/>
        <v>63187.700000000004</v>
      </c>
      <c r="CM25" s="26"/>
      <c r="CN25" s="26"/>
      <c r="CO25" s="26"/>
      <c r="CP25" s="26"/>
      <c r="CQ25" s="26"/>
      <c r="CR25" s="26"/>
      <c r="CS25" s="26"/>
      <c r="CT25" s="26"/>
      <c r="CU25" s="26"/>
      <c r="CV25" s="6"/>
      <c r="CW25" s="6"/>
      <c r="CX25" s="6"/>
      <c r="CY25" s="6"/>
      <c r="CZ25" s="6"/>
      <c r="DA25" s="28">
        <f t="shared" si="4"/>
        <v>325.81935199329911</v>
      </c>
      <c r="DB25" s="28"/>
      <c r="DC25" s="28"/>
      <c r="DD25" s="28"/>
      <c r="DE25" s="28"/>
      <c r="DF25" s="28"/>
      <c r="DG25" s="28"/>
      <c r="DH25" s="28">
        <f t="shared" si="5"/>
        <v>5.1563730281890159</v>
      </c>
      <c r="DI25" s="28"/>
      <c r="DJ25" s="28"/>
      <c r="DK25" s="28"/>
      <c r="DL25" s="28"/>
      <c r="DM25" s="28"/>
      <c r="DN25" s="28"/>
      <c r="DO25" s="6"/>
      <c r="DP25" s="6"/>
      <c r="DQ25" s="6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28">
        <v>1</v>
      </c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0"/>
    </row>
    <row r="26" spans="1:164" s="17" customFormat="1" ht="120" customHeight="1" x14ac:dyDescent="0.25">
      <c r="A26" s="29">
        <v>6</v>
      </c>
      <c r="B26" s="29"/>
      <c r="C26" s="29"/>
      <c r="D26" s="29"/>
      <c r="E26" s="29"/>
      <c r="F26" s="29"/>
      <c r="G26" s="30" t="s">
        <v>54</v>
      </c>
      <c r="H26" s="30"/>
      <c r="I26" s="30"/>
      <c r="J26" s="30"/>
      <c r="K26" s="30"/>
      <c r="L26" s="30"/>
      <c r="M26" s="30"/>
      <c r="N26" s="30"/>
      <c r="O26" s="30"/>
      <c r="P26" s="30"/>
      <c r="Q26" s="30" t="s">
        <v>55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9" t="s">
        <v>40</v>
      </c>
      <c r="AD26" s="29"/>
      <c r="AE26" s="29"/>
      <c r="AF26" s="29"/>
      <c r="AG26" s="29"/>
      <c r="AH26" s="31">
        <v>3</v>
      </c>
      <c r="AI26" s="31"/>
      <c r="AJ26" s="31"/>
      <c r="AK26" s="31"/>
      <c r="AL26" s="31"/>
      <c r="AM26" s="31"/>
      <c r="AN26" s="31"/>
      <c r="AO26" s="26">
        <v>235.15</v>
      </c>
      <c r="AP26" s="26"/>
      <c r="AQ26" s="26"/>
      <c r="AR26" s="26"/>
      <c r="AS26" s="26"/>
      <c r="AT26" s="26"/>
      <c r="AU26" s="26"/>
      <c r="AV26" s="26"/>
      <c r="AW26" s="26">
        <v>229.2</v>
      </c>
      <c r="AX26" s="26"/>
      <c r="AY26" s="26"/>
      <c r="AZ26" s="26"/>
      <c r="BA26" s="26"/>
      <c r="BB26" s="26"/>
      <c r="BC26" s="26"/>
      <c r="BD26" s="26"/>
      <c r="BE26" s="25">
        <v>230.1</v>
      </c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6">
        <f t="shared" ref="CC26" si="8">ROUND(AVERAGE(AO26:CB26),2)</f>
        <v>231.48</v>
      </c>
      <c r="CD26" s="26"/>
      <c r="CE26" s="26"/>
      <c r="CF26" s="26"/>
      <c r="CG26" s="26"/>
      <c r="CH26" s="26"/>
      <c r="CI26" s="26"/>
      <c r="CJ26" s="26"/>
      <c r="CK26" s="26"/>
      <c r="CL26" s="27">
        <f t="shared" ref="CL26" si="9">AH26*CC26</f>
        <v>694.43999999999994</v>
      </c>
      <c r="CM26" s="27"/>
      <c r="CN26" s="27"/>
      <c r="CO26" s="27"/>
      <c r="CP26" s="27"/>
      <c r="CQ26" s="27"/>
      <c r="CR26" s="27"/>
      <c r="CS26" s="27"/>
      <c r="CT26" s="27"/>
      <c r="CU26" s="27"/>
      <c r="CV26" s="6"/>
      <c r="CW26" s="6"/>
      <c r="CX26" s="6"/>
      <c r="CY26" s="6"/>
      <c r="CZ26" s="6"/>
      <c r="DA26" s="28">
        <f t="shared" si="4"/>
        <v>3.2071534627038645</v>
      </c>
      <c r="DB26" s="28"/>
      <c r="DC26" s="28"/>
      <c r="DD26" s="28"/>
      <c r="DE26" s="28"/>
      <c r="DF26" s="28"/>
      <c r="DG26" s="28"/>
      <c r="DH26" s="28">
        <f t="shared" si="5"/>
        <v>1.3854991630827131</v>
      </c>
      <c r="DI26" s="28"/>
      <c r="DJ26" s="28"/>
      <c r="DK26" s="28"/>
      <c r="DL26" s="28"/>
      <c r="DM26" s="28"/>
      <c r="DN26" s="28"/>
      <c r="DO26" s="6"/>
      <c r="DP26" s="6"/>
      <c r="DQ26" s="6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28">
        <v>1</v>
      </c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0"/>
    </row>
    <row r="27" spans="1:164" s="21" customFormat="1" ht="120" customHeight="1" x14ac:dyDescent="0.25">
      <c r="A27" s="29">
        <v>7</v>
      </c>
      <c r="B27" s="29"/>
      <c r="C27" s="29"/>
      <c r="D27" s="29"/>
      <c r="E27" s="29"/>
      <c r="F27" s="29"/>
      <c r="G27" s="30" t="s">
        <v>56</v>
      </c>
      <c r="H27" s="30"/>
      <c r="I27" s="30"/>
      <c r="J27" s="30"/>
      <c r="K27" s="30"/>
      <c r="L27" s="30"/>
      <c r="M27" s="30"/>
      <c r="N27" s="30"/>
      <c r="O27" s="30"/>
      <c r="P27" s="30"/>
      <c r="Q27" s="30" t="s">
        <v>57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9" t="s">
        <v>40</v>
      </c>
      <c r="AD27" s="29"/>
      <c r="AE27" s="29"/>
      <c r="AF27" s="29"/>
      <c r="AG27" s="29"/>
      <c r="AH27" s="31">
        <v>30</v>
      </c>
      <c r="AI27" s="31"/>
      <c r="AJ27" s="31"/>
      <c r="AK27" s="31"/>
      <c r="AL27" s="31"/>
      <c r="AM27" s="31"/>
      <c r="AN27" s="31"/>
      <c r="AO27" s="26">
        <v>1055.0999999999999</v>
      </c>
      <c r="AP27" s="26"/>
      <c r="AQ27" s="26"/>
      <c r="AR27" s="26"/>
      <c r="AS27" s="26"/>
      <c r="AT27" s="26"/>
      <c r="AU27" s="26"/>
      <c r="AV27" s="26"/>
      <c r="AW27" s="26">
        <v>1058.1300000000001</v>
      </c>
      <c r="AX27" s="26"/>
      <c r="AY27" s="26"/>
      <c r="AZ27" s="26"/>
      <c r="BA27" s="26"/>
      <c r="BB27" s="26"/>
      <c r="BC27" s="26"/>
      <c r="BD27" s="26"/>
      <c r="BE27" s="25">
        <v>1050.5</v>
      </c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6">
        <f t="shared" ref="CC27" si="10">ROUND(AVERAGE(AO27:CB27),2)</f>
        <v>1054.58</v>
      </c>
      <c r="CD27" s="26"/>
      <c r="CE27" s="26"/>
      <c r="CF27" s="26"/>
      <c r="CG27" s="26"/>
      <c r="CH27" s="26"/>
      <c r="CI27" s="26"/>
      <c r="CJ27" s="26"/>
      <c r="CK27" s="26"/>
      <c r="CL27" s="27">
        <f t="shared" ref="CL27" si="11">AH27*CC27</f>
        <v>31637.399999999998</v>
      </c>
      <c r="CM27" s="27"/>
      <c r="CN27" s="27"/>
      <c r="CO27" s="27"/>
      <c r="CP27" s="27"/>
      <c r="CQ27" s="27"/>
      <c r="CR27" s="27"/>
      <c r="CS27" s="27"/>
      <c r="CT27" s="27"/>
      <c r="CU27" s="27"/>
      <c r="CV27" s="6"/>
      <c r="CW27" s="6"/>
      <c r="CX27" s="6"/>
      <c r="CY27" s="6"/>
      <c r="CZ27" s="6"/>
      <c r="DA27" s="28">
        <f t="shared" ref="DA27" si="12">STDEVA(AO27:CB27)</f>
        <v>3.84182682240281</v>
      </c>
      <c r="DB27" s="28"/>
      <c r="DC27" s="28"/>
      <c r="DD27" s="28"/>
      <c r="DE27" s="28"/>
      <c r="DF27" s="28"/>
      <c r="DG27" s="28"/>
      <c r="DH27" s="28">
        <f t="shared" ref="DH27" si="13">DA27/CC27*100</f>
        <v>0.36429923025306854</v>
      </c>
      <c r="DI27" s="28"/>
      <c r="DJ27" s="28"/>
      <c r="DK27" s="28"/>
      <c r="DL27" s="28"/>
      <c r="DM27" s="28"/>
      <c r="DN27" s="28"/>
      <c r="DO27" s="6"/>
      <c r="DP27" s="6"/>
      <c r="DQ27" s="6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8">
        <v>1</v>
      </c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</row>
    <row r="28" spans="1:164" s="21" customFormat="1" ht="120" customHeight="1" x14ac:dyDescent="0.25">
      <c r="A28" s="29">
        <v>8</v>
      </c>
      <c r="B28" s="29"/>
      <c r="C28" s="29"/>
      <c r="D28" s="29"/>
      <c r="E28" s="29"/>
      <c r="F28" s="29"/>
      <c r="G28" s="30" t="s">
        <v>58</v>
      </c>
      <c r="H28" s="30"/>
      <c r="I28" s="30"/>
      <c r="J28" s="30"/>
      <c r="K28" s="30"/>
      <c r="L28" s="30"/>
      <c r="M28" s="30"/>
      <c r="N28" s="30"/>
      <c r="O28" s="30"/>
      <c r="P28" s="30"/>
      <c r="Q28" s="30" t="s">
        <v>59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9" t="s">
        <v>40</v>
      </c>
      <c r="AD28" s="29"/>
      <c r="AE28" s="29"/>
      <c r="AF28" s="29"/>
      <c r="AG28" s="29"/>
      <c r="AH28" s="31">
        <v>3</v>
      </c>
      <c r="AI28" s="31"/>
      <c r="AJ28" s="31"/>
      <c r="AK28" s="31"/>
      <c r="AL28" s="31"/>
      <c r="AM28" s="31"/>
      <c r="AN28" s="31"/>
      <c r="AO28" s="26">
        <v>485.75</v>
      </c>
      <c r="AP28" s="26"/>
      <c r="AQ28" s="26"/>
      <c r="AR28" s="26"/>
      <c r="AS28" s="26"/>
      <c r="AT28" s="26"/>
      <c r="AU28" s="26"/>
      <c r="AV28" s="26"/>
      <c r="AW28" s="26">
        <f>905.79</f>
        <v>905.79</v>
      </c>
      <c r="AX28" s="26"/>
      <c r="AY28" s="26"/>
      <c r="AZ28" s="26"/>
      <c r="BA28" s="26"/>
      <c r="BB28" s="26"/>
      <c r="BC28" s="26"/>
      <c r="BD28" s="26"/>
      <c r="BE28" s="25">
        <v>679.8</v>
      </c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6">
        <f t="shared" ref="CC28" si="14">ROUND(AVERAGE(AO28:CB28),2)</f>
        <v>690.45</v>
      </c>
      <c r="CD28" s="26"/>
      <c r="CE28" s="26"/>
      <c r="CF28" s="26"/>
      <c r="CG28" s="26"/>
      <c r="CH28" s="26"/>
      <c r="CI28" s="26"/>
      <c r="CJ28" s="26"/>
      <c r="CK28" s="26"/>
      <c r="CL28" s="27">
        <f t="shared" ref="CL28:CL44" si="15">AH28*CC28</f>
        <v>2071.3500000000004</v>
      </c>
      <c r="CM28" s="27"/>
      <c r="CN28" s="27"/>
      <c r="CO28" s="27"/>
      <c r="CP28" s="27"/>
      <c r="CQ28" s="27"/>
      <c r="CR28" s="27"/>
      <c r="CS28" s="27"/>
      <c r="CT28" s="27"/>
      <c r="CU28" s="27"/>
      <c r="CV28" s="6"/>
      <c r="CW28" s="6"/>
      <c r="CX28" s="6"/>
      <c r="CY28" s="6"/>
      <c r="CZ28" s="6"/>
      <c r="DA28" s="28">
        <f t="shared" ref="DA28:DA44" si="16">STDEVA(AO28:CB28)</f>
        <v>210.22229670834943</v>
      </c>
      <c r="DB28" s="28"/>
      <c r="DC28" s="28"/>
      <c r="DD28" s="28"/>
      <c r="DE28" s="28"/>
      <c r="DF28" s="28"/>
      <c r="DG28" s="28"/>
      <c r="DH28" s="28">
        <f t="shared" ref="DH28:DH44" si="17">DA28/CC28*100</f>
        <v>30.447142690759566</v>
      </c>
      <c r="DI28" s="28"/>
      <c r="DJ28" s="28"/>
      <c r="DK28" s="28"/>
      <c r="DL28" s="28"/>
      <c r="DM28" s="28"/>
      <c r="DN28" s="28"/>
      <c r="DO28" s="6"/>
      <c r="DP28" s="6"/>
      <c r="DQ28" s="6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8">
        <v>1</v>
      </c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</row>
    <row r="29" spans="1:164" s="21" customFormat="1" ht="120" customHeight="1" x14ac:dyDescent="0.25">
      <c r="A29" s="29">
        <v>9</v>
      </c>
      <c r="B29" s="29"/>
      <c r="C29" s="29"/>
      <c r="D29" s="29"/>
      <c r="E29" s="29"/>
      <c r="F29" s="29"/>
      <c r="G29" s="30" t="s">
        <v>62</v>
      </c>
      <c r="H29" s="30"/>
      <c r="I29" s="30"/>
      <c r="J29" s="30"/>
      <c r="K29" s="30"/>
      <c r="L29" s="30"/>
      <c r="M29" s="30"/>
      <c r="N29" s="30"/>
      <c r="O29" s="30"/>
      <c r="P29" s="30"/>
      <c r="Q29" s="30" t="s">
        <v>60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9" t="s">
        <v>40</v>
      </c>
      <c r="AD29" s="29"/>
      <c r="AE29" s="29"/>
      <c r="AF29" s="29"/>
      <c r="AG29" s="29"/>
      <c r="AH29" s="31">
        <v>10</v>
      </c>
      <c r="AI29" s="31"/>
      <c r="AJ29" s="31"/>
      <c r="AK29" s="31"/>
      <c r="AL29" s="31"/>
      <c r="AM29" s="31"/>
      <c r="AN29" s="31"/>
      <c r="AO29" s="26">
        <v>670.12</v>
      </c>
      <c r="AP29" s="26"/>
      <c r="AQ29" s="26"/>
      <c r="AR29" s="26"/>
      <c r="AS29" s="26"/>
      <c r="AT29" s="26"/>
      <c r="AU29" s="26"/>
      <c r="AV29" s="26"/>
      <c r="AW29" s="26">
        <v>675.15</v>
      </c>
      <c r="AX29" s="26"/>
      <c r="AY29" s="26"/>
      <c r="AZ29" s="26"/>
      <c r="BA29" s="26"/>
      <c r="BB29" s="26"/>
      <c r="BC29" s="26"/>
      <c r="BD29" s="26"/>
      <c r="BE29" s="25">
        <v>670.24</v>
      </c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6">
        <f t="shared" ref="CC29:CC44" si="18">ROUND(AVERAGE(AO29:CB29),2)</f>
        <v>671.84</v>
      </c>
      <c r="CD29" s="26"/>
      <c r="CE29" s="26"/>
      <c r="CF29" s="26"/>
      <c r="CG29" s="26"/>
      <c r="CH29" s="26"/>
      <c r="CI29" s="26"/>
      <c r="CJ29" s="26"/>
      <c r="CK29" s="26"/>
      <c r="CL29" s="27">
        <f t="shared" si="15"/>
        <v>6718.4000000000005</v>
      </c>
      <c r="CM29" s="27"/>
      <c r="CN29" s="27"/>
      <c r="CO29" s="27"/>
      <c r="CP29" s="27"/>
      <c r="CQ29" s="27"/>
      <c r="CR29" s="27"/>
      <c r="CS29" s="27"/>
      <c r="CT29" s="27"/>
      <c r="CU29" s="27"/>
      <c r="CV29" s="6"/>
      <c r="CW29" s="6"/>
      <c r="CX29" s="6"/>
      <c r="CY29" s="6"/>
      <c r="CZ29" s="6"/>
      <c r="DA29" s="28">
        <f t="shared" si="16"/>
        <v>2.8700580714217678</v>
      </c>
      <c r="DB29" s="28"/>
      <c r="DC29" s="28"/>
      <c r="DD29" s="28"/>
      <c r="DE29" s="28"/>
      <c r="DF29" s="28"/>
      <c r="DG29" s="28"/>
      <c r="DH29" s="28">
        <f t="shared" si="17"/>
        <v>0.42719368769673849</v>
      </c>
      <c r="DI29" s="28"/>
      <c r="DJ29" s="28"/>
      <c r="DK29" s="28"/>
      <c r="DL29" s="28"/>
      <c r="DM29" s="28"/>
      <c r="DN29" s="28"/>
      <c r="DO29" s="6"/>
      <c r="DP29" s="6"/>
      <c r="DQ29" s="6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8">
        <v>1</v>
      </c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</row>
    <row r="30" spans="1:164" s="21" customFormat="1" ht="120" customHeight="1" x14ac:dyDescent="0.25">
      <c r="A30" s="29">
        <v>10</v>
      </c>
      <c r="B30" s="29"/>
      <c r="C30" s="29"/>
      <c r="D30" s="29"/>
      <c r="E30" s="29"/>
      <c r="F30" s="29"/>
      <c r="G30" s="30" t="s">
        <v>63</v>
      </c>
      <c r="H30" s="30"/>
      <c r="I30" s="30"/>
      <c r="J30" s="30"/>
      <c r="K30" s="30"/>
      <c r="L30" s="30"/>
      <c r="M30" s="30"/>
      <c r="N30" s="30"/>
      <c r="O30" s="30"/>
      <c r="P30" s="30"/>
      <c r="Q30" s="30" t="s">
        <v>64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9" t="s">
        <v>40</v>
      </c>
      <c r="AD30" s="29"/>
      <c r="AE30" s="29"/>
      <c r="AF30" s="29"/>
      <c r="AG30" s="29"/>
      <c r="AH30" s="31">
        <v>10</v>
      </c>
      <c r="AI30" s="31"/>
      <c r="AJ30" s="31"/>
      <c r="AK30" s="31"/>
      <c r="AL30" s="31"/>
      <c r="AM30" s="31"/>
      <c r="AN30" s="31"/>
      <c r="AO30" s="26">
        <v>739.45</v>
      </c>
      <c r="AP30" s="26"/>
      <c r="AQ30" s="26"/>
      <c r="AR30" s="26"/>
      <c r="AS30" s="26"/>
      <c r="AT30" s="26"/>
      <c r="AU30" s="26"/>
      <c r="AV30" s="26"/>
      <c r="AW30" s="26">
        <v>739.53</v>
      </c>
      <c r="AX30" s="26"/>
      <c r="AY30" s="26"/>
      <c r="AZ30" s="26"/>
      <c r="BA30" s="26"/>
      <c r="BB30" s="26"/>
      <c r="BC30" s="26"/>
      <c r="BD30" s="26"/>
      <c r="BE30" s="25">
        <v>737</v>
      </c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6">
        <f t="shared" si="18"/>
        <v>738.66</v>
      </c>
      <c r="CD30" s="26"/>
      <c r="CE30" s="26"/>
      <c r="CF30" s="26"/>
      <c r="CG30" s="26"/>
      <c r="CH30" s="26"/>
      <c r="CI30" s="26"/>
      <c r="CJ30" s="26"/>
      <c r="CK30" s="26"/>
      <c r="CL30" s="27">
        <f t="shared" si="15"/>
        <v>7386.5999999999995</v>
      </c>
      <c r="CM30" s="27"/>
      <c r="CN30" s="27"/>
      <c r="CO30" s="27"/>
      <c r="CP30" s="27"/>
      <c r="CQ30" s="27"/>
      <c r="CR30" s="27"/>
      <c r="CS30" s="27"/>
      <c r="CT30" s="27"/>
      <c r="CU30" s="27"/>
      <c r="CV30" s="6"/>
      <c r="CW30" s="6"/>
      <c r="CX30" s="6"/>
      <c r="CY30" s="6"/>
      <c r="CZ30" s="6"/>
      <c r="DA30" s="28">
        <f t="shared" si="16"/>
        <v>1.4381585448065217</v>
      </c>
      <c r="DB30" s="28"/>
      <c r="DC30" s="28"/>
      <c r="DD30" s="28"/>
      <c r="DE30" s="28"/>
      <c r="DF30" s="28"/>
      <c r="DG30" s="28"/>
      <c r="DH30" s="28">
        <f t="shared" si="17"/>
        <v>0.19469831110477373</v>
      </c>
      <c r="DI30" s="28"/>
      <c r="DJ30" s="28"/>
      <c r="DK30" s="28"/>
      <c r="DL30" s="28"/>
      <c r="DM30" s="28"/>
      <c r="DN30" s="28"/>
      <c r="DO30" s="6"/>
      <c r="DP30" s="6"/>
      <c r="DQ30" s="6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8">
        <v>1</v>
      </c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</row>
    <row r="31" spans="1:164" s="21" customFormat="1" ht="120" customHeight="1" x14ac:dyDescent="0.25">
      <c r="A31" s="29">
        <v>11</v>
      </c>
      <c r="B31" s="29"/>
      <c r="C31" s="29"/>
      <c r="D31" s="29"/>
      <c r="E31" s="29"/>
      <c r="F31" s="29"/>
      <c r="G31" s="30" t="s">
        <v>65</v>
      </c>
      <c r="H31" s="30"/>
      <c r="I31" s="30"/>
      <c r="J31" s="30"/>
      <c r="K31" s="30"/>
      <c r="L31" s="30"/>
      <c r="M31" s="30"/>
      <c r="N31" s="30"/>
      <c r="O31" s="30"/>
      <c r="P31" s="30"/>
      <c r="Q31" s="30" t="s">
        <v>66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9" t="s">
        <v>67</v>
      </c>
      <c r="AD31" s="29"/>
      <c r="AE31" s="29"/>
      <c r="AF31" s="29"/>
      <c r="AG31" s="29"/>
      <c r="AH31" s="31">
        <v>10000</v>
      </c>
      <c r="AI31" s="31"/>
      <c r="AJ31" s="31"/>
      <c r="AK31" s="31"/>
      <c r="AL31" s="31"/>
      <c r="AM31" s="31"/>
      <c r="AN31" s="31"/>
      <c r="AO31" s="26">
        <v>8</v>
      </c>
      <c r="AP31" s="26"/>
      <c r="AQ31" s="26"/>
      <c r="AR31" s="26"/>
      <c r="AS31" s="26"/>
      <c r="AT31" s="26"/>
      <c r="AU31" s="26"/>
      <c r="AV31" s="26"/>
      <c r="AW31" s="26">
        <v>9.1</v>
      </c>
      <c r="AX31" s="26"/>
      <c r="AY31" s="26"/>
      <c r="AZ31" s="26"/>
      <c r="BA31" s="26"/>
      <c r="BB31" s="26"/>
      <c r="BC31" s="26"/>
      <c r="BD31" s="26"/>
      <c r="BE31" s="25">
        <v>8.0299999999999994</v>
      </c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6">
        <f t="shared" si="18"/>
        <v>8.3800000000000008</v>
      </c>
      <c r="CD31" s="26"/>
      <c r="CE31" s="26"/>
      <c r="CF31" s="26"/>
      <c r="CG31" s="26"/>
      <c r="CH31" s="26"/>
      <c r="CI31" s="26"/>
      <c r="CJ31" s="26"/>
      <c r="CK31" s="26"/>
      <c r="CL31" s="27">
        <f t="shared" si="15"/>
        <v>83800.000000000015</v>
      </c>
      <c r="CM31" s="27"/>
      <c r="CN31" s="27"/>
      <c r="CO31" s="27"/>
      <c r="CP31" s="27"/>
      <c r="CQ31" s="27"/>
      <c r="CR31" s="27"/>
      <c r="CS31" s="27"/>
      <c r="CT31" s="27"/>
      <c r="CU31" s="27"/>
      <c r="CV31" s="6"/>
      <c r="CW31" s="6"/>
      <c r="CX31" s="6"/>
      <c r="CY31" s="6"/>
      <c r="CZ31" s="6"/>
      <c r="DA31" s="28">
        <f t="shared" si="16"/>
        <v>0.62660460685613639</v>
      </c>
      <c r="DB31" s="28"/>
      <c r="DC31" s="28"/>
      <c r="DD31" s="28"/>
      <c r="DE31" s="28"/>
      <c r="DF31" s="28"/>
      <c r="DG31" s="28"/>
      <c r="DH31" s="28">
        <f t="shared" si="17"/>
        <v>7.4773819433906485</v>
      </c>
      <c r="DI31" s="28"/>
      <c r="DJ31" s="28"/>
      <c r="DK31" s="28"/>
      <c r="DL31" s="28"/>
      <c r="DM31" s="28"/>
      <c r="DN31" s="28"/>
      <c r="DO31" s="6"/>
      <c r="DP31" s="6"/>
      <c r="DQ31" s="6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8">
        <v>1</v>
      </c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</row>
    <row r="32" spans="1:164" s="21" customFormat="1" ht="120" customHeight="1" x14ac:dyDescent="0.25">
      <c r="A32" s="29">
        <v>12</v>
      </c>
      <c r="B32" s="29"/>
      <c r="C32" s="29"/>
      <c r="D32" s="29"/>
      <c r="E32" s="29"/>
      <c r="F32" s="29"/>
      <c r="G32" s="30" t="s">
        <v>68</v>
      </c>
      <c r="H32" s="30"/>
      <c r="I32" s="30"/>
      <c r="J32" s="30"/>
      <c r="K32" s="30"/>
      <c r="L32" s="30"/>
      <c r="M32" s="30"/>
      <c r="N32" s="30"/>
      <c r="O32" s="30"/>
      <c r="P32" s="30"/>
      <c r="Q32" s="30" t="s">
        <v>69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9" t="s">
        <v>67</v>
      </c>
      <c r="AD32" s="29"/>
      <c r="AE32" s="29"/>
      <c r="AF32" s="29"/>
      <c r="AG32" s="29"/>
      <c r="AH32" s="31">
        <v>10000</v>
      </c>
      <c r="AI32" s="31"/>
      <c r="AJ32" s="31"/>
      <c r="AK32" s="31"/>
      <c r="AL32" s="31"/>
      <c r="AM32" s="31"/>
      <c r="AN32" s="31"/>
      <c r="AO32" s="26">
        <v>8</v>
      </c>
      <c r="AP32" s="26"/>
      <c r="AQ32" s="26"/>
      <c r="AR32" s="26"/>
      <c r="AS32" s="26"/>
      <c r="AT32" s="26"/>
      <c r="AU32" s="26"/>
      <c r="AV32" s="26"/>
      <c r="AW32" s="26">
        <v>9.1</v>
      </c>
      <c r="AX32" s="26"/>
      <c r="AY32" s="26"/>
      <c r="AZ32" s="26"/>
      <c r="BA32" s="26"/>
      <c r="BB32" s="26"/>
      <c r="BC32" s="26"/>
      <c r="BD32" s="26"/>
      <c r="BE32" s="25">
        <v>8.0299999999999994</v>
      </c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6">
        <f t="shared" si="18"/>
        <v>8.3800000000000008</v>
      </c>
      <c r="CD32" s="26"/>
      <c r="CE32" s="26"/>
      <c r="CF32" s="26"/>
      <c r="CG32" s="26"/>
      <c r="CH32" s="26"/>
      <c r="CI32" s="26"/>
      <c r="CJ32" s="26"/>
      <c r="CK32" s="26"/>
      <c r="CL32" s="27">
        <f t="shared" si="15"/>
        <v>83800.000000000015</v>
      </c>
      <c r="CM32" s="27"/>
      <c r="CN32" s="27"/>
      <c r="CO32" s="27"/>
      <c r="CP32" s="27"/>
      <c r="CQ32" s="27"/>
      <c r="CR32" s="27"/>
      <c r="CS32" s="27"/>
      <c r="CT32" s="27"/>
      <c r="CU32" s="27"/>
      <c r="CV32" s="6"/>
      <c r="CW32" s="6"/>
      <c r="CX32" s="6"/>
      <c r="CY32" s="6"/>
      <c r="CZ32" s="6"/>
      <c r="DA32" s="28">
        <f t="shared" si="16"/>
        <v>0.62660460685613639</v>
      </c>
      <c r="DB32" s="28"/>
      <c r="DC32" s="28"/>
      <c r="DD32" s="28"/>
      <c r="DE32" s="28"/>
      <c r="DF32" s="28"/>
      <c r="DG32" s="28"/>
      <c r="DH32" s="28">
        <f t="shared" si="17"/>
        <v>7.4773819433906485</v>
      </c>
      <c r="DI32" s="28"/>
      <c r="DJ32" s="28"/>
      <c r="DK32" s="28"/>
      <c r="DL32" s="28"/>
      <c r="DM32" s="28"/>
      <c r="DN32" s="28"/>
      <c r="DO32" s="6"/>
      <c r="DP32" s="6"/>
      <c r="DQ32" s="6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8">
        <v>1</v>
      </c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</row>
    <row r="33" spans="1:163" s="21" customFormat="1" ht="120" customHeight="1" x14ac:dyDescent="0.25">
      <c r="A33" s="29">
        <v>13</v>
      </c>
      <c r="B33" s="29"/>
      <c r="C33" s="29"/>
      <c r="D33" s="29"/>
      <c r="E33" s="29"/>
      <c r="F33" s="29"/>
      <c r="G33" s="30" t="s">
        <v>70</v>
      </c>
      <c r="H33" s="30"/>
      <c r="I33" s="30"/>
      <c r="J33" s="30"/>
      <c r="K33" s="30"/>
      <c r="L33" s="30"/>
      <c r="M33" s="30"/>
      <c r="N33" s="30"/>
      <c r="O33" s="30"/>
      <c r="P33" s="30"/>
      <c r="Q33" s="30" t="s">
        <v>71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29" t="s">
        <v>67</v>
      </c>
      <c r="AD33" s="29"/>
      <c r="AE33" s="29"/>
      <c r="AF33" s="29"/>
      <c r="AG33" s="29"/>
      <c r="AH33" s="31">
        <v>200</v>
      </c>
      <c r="AI33" s="31"/>
      <c r="AJ33" s="31"/>
      <c r="AK33" s="31"/>
      <c r="AL33" s="31"/>
      <c r="AM33" s="31"/>
      <c r="AN33" s="31"/>
      <c r="AO33" s="26">
        <v>8</v>
      </c>
      <c r="AP33" s="26"/>
      <c r="AQ33" s="26"/>
      <c r="AR33" s="26"/>
      <c r="AS33" s="26"/>
      <c r="AT33" s="26"/>
      <c r="AU33" s="26"/>
      <c r="AV33" s="26"/>
      <c r="AW33" s="26">
        <v>9.1</v>
      </c>
      <c r="AX33" s="26"/>
      <c r="AY33" s="26"/>
      <c r="AZ33" s="26"/>
      <c r="BA33" s="26"/>
      <c r="BB33" s="26"/>
      <c r="BC33" s="26"/>
      <c r="BD33" s="26"/>
      <c r="BE33" s="25">
        <v>8.0299999999999994</v>
      </c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6">
        <f t="shared" si="18"/>
        <v>8.3800000000000008</v>
      </c>
      <c r="CD33" s="26"/>
      <c r="CE33" s="26"/>
      <c r="CF33" s="26"/>
      <c r="CG33" s="26"/>
      <c r="CH33" s="26"/>
      <c r="CI33" s="26"/>
      <c r="CJ33" s="26"/>
      <c r="CK33" s="26"/>
      <c r="CL33" s="27">
        <f t="shared" si="15"/>
        <v>1676.0000000000002</v>
      </c>
      <c r="CM33" s="27"/>
      <c r="CN33" s="27"/>
      <c r="CO33" s="27"/>
      <c r="CP33" s="27"/>
      <c r="CQ33" s="27"/>
      <c r="CR33" s="27"/>
      <c r="CS33" s="27"/>
      <c r="CT33" s="27"/>
      <c r="CU33" s="27"/>
      <c r="CV33" s="6"/>
      <c r="CW33" s="6"/>
      <c r="CX33" s="6"/>
      <c r="CY33" s="6"/>
      <c r="CZ33" s="6"/>
      <c r="DA33" s="28">
        <f t="shared" si="16"/>
        <v>0.62660460685613639</v>
      </c>
      <c r="DB33" s="28"/>
      <c r="DC33" s="28"/>
      <c r="DD33" s="28"/>
      <c r="DE33" s="28"/>
      <c r="DF33" s="28"/>
      <c r="DG33" s="28"/>
      <c r="DH33" s="28">
        <f t="shared" si="17"/>
        <v>7.4773819433906485</v>
      </c>
      <c r="DI33" s="28"/>
      <c r="DJ33" s="28"/>
      <c r="DK33" s="28"/>
      <c r="DL33" s="28"/>
      <c r="DM33" s="28"/>
      <c r="DN33" s="28"/>
      <c r="DO33" s="6"/>
      <c r="DP33" s="6"/>
      <c r="DQ33" s="6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8">
        <v>1</v>
      </c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</row>
    <row r="34" spans="1:163" s="21" customFormat="1" ht="120" customHeight="1" x14ac:dyDescent="0.25">
      <c r="A34" s="29">
        <v>14</v>
      </c>
      <c r="B34" s="29"/>
      <c r="C34" s="29"/>
      <c r="D34" s="29"/>
      <c r="E34" s="29"/>
      <c r="F34" s="29"/>
      <c r="G34" s="30" t="s">
        <v>72</v>
      </c>
      <c r="H34" s="30"/>
      <c r="I34" s="30"/>
      <c r="J34" s="30"/>
      <c r="K34" s="30"/>
      <c r="L34" s="30"/>
      <c r="M34" s="30"/>
      <c r="N34" s="30"/>
      <c r="O34" s="30"/>
      <c r="P34" s="30"/>
      <c r="Q34" s="30" t="s">
        <v>73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29" t="s">
        <v>40</v>
      </c>
      <c r="AD34" s="29"/>
      <c r="AE34" s="29"/>
      <c r="AF34" s="29"/>
      <c r="AG34" s="29"/>
      <c r="AH34" s="31">
        <v>3</v>
      </c>
      <c r="AI34" s="31"/>
      <c r="AJ34" s="31"/>
      <c r="AK34" s="31"/>
      <c r="AL34" s="31"/>
      <c r="AM34" s="31"/>
      <c r="AN34" s="31"/>
      <c r="AO34" s="26">
        <v>786.65</v>
      </c>
      <c r="AP34" s="26"/>
      <c r="AQ34" s="26"/>
      <c r="AR34" s="26"/>
      <c r="AS34" s="26"/>
      <c r="AT34" s="26"/>
      <c r="AU34" s="26"/>
      <c r="AV34" s="26"/>
      <c r="AW34" s="26">
        <v>890.42</v>
      </c>
      <c r="AX34" s="26"/>
      <c r="AY34" s="26"/>
      <c r="AZ34" s="26"/>
      <c r="BA34" s="26"/>
      <c r="BB34" s="26"/>
      <c r="BC34" s="26"/>
      <c r="BD34" s="26"/>
      <c r="BE34" s="25">
        <v>742.5</v>
      </c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6">
        <f t="shared" si="18"/>
        <v>806.52</v>
      </c>
      <c r="CD34" s="26"/>
      <c r="CE34" s="26"/>
      <c r="CF34" s="26"/>
      <c r="CG34" s="26"/>
      <c r="CH34" s="26"/>
      <c r="CI34" s="26"/>
      <c r="CJ34" s="26"/>
      <c r="CK34" s="26"/>
      <c r="CL34" s="27">
        <f t="shared" si="15"/>
        <v>2419.56</v>
      </c>
      <c r="CM34" s="27"/>
      <c r="CN34" s="27"/>
      <c r="CO34" s="27"/>
      <c r="CP34" s="27"/>
      <c r="CQ34" s="27"/>
      <c r="CR34" s="27"/>
      <c r="CS34" s="27"/>
      <c r="CT34" s="27"/>
      <c r="CU34" s="27"/>
      <c r="CV34" s="6"/>
      <c r="CW34" s="6"/>
      <c r="CX34" s="6"/>
      <c r="CY34" s="6"/>
      <c r="CZ34" s="6"/>
      <c r="DA34" s="28">
        <f t="shared" si="16"/>
        <v>75.936115474346792</v>
      </c>
      <c r="DB34" s="28"/>
      <c r="DC34" s="28"/>
      <c r="DD34" s="28"/>
      <c r="DE34" s="28"/>
      <c r="DF34" s="28"/>
      <c r="DG34" s="28"/>
      <c r="DH34" s="28">
        <f t="shared" si="17"/>
        <v>9.4152799030832206</v>
      </c>
      <c r="DI34" s="28"/>
      <c r="DJ34" s="28"/>
      <c r="DK34" s="28"/>
      <c r="DL34" s="28"/>
      <c r="DM34" s="28"/>
      <c r="DN34" s="28"/>
      <c r="DO34" s="6"/>
      <c r="DP34" s="6"/>
      <c r="DQ34" s="6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8">
        <v>1</v>
      </c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</row>
    <row r="35" spans="1:163" s="21" customFormat="1" ht="120" customHeight="1" x14ac:dyDescent="0.25">
      <c r="A35" s="29">
        <v>15</v>
      </c>
      <c r="B35" s="29"/>
      <c r="C35" s="29"/>
      <c r="D35" s="29"/>
      <c r="E35" s="29"/>
      <c r="F35" s="29"/>
      <c r="G35" s="30" t="s">
        <v>74</v>
      </c>
      <c r="H35" s="30"/>
      <c r="I35" s="30"/>
      <c r="J35" s="30"/>
      <c r="K35" s="30"/>
      <c r="L35" s="30"/>
      <c r="M35" s="30"/>
      <c r="N35" s="30"/>
      <c r="O35" s="30"/>
      <c r="P35" s="30"/>
      <c r="Q35" s="30" t="s">
        <v>75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29" t="s">
        <v>67</v>
      </c>
      <c r="AD35" s="29"/>
      <c r="AE35" s="29"/>
      <c r="AF35" s="29"/>
      <c r="AG35" s="29"/>
      <c r="AH35" s="31">
        <v>1000</v>
      </c>
      <c r="AI35" s="31"/>
      <c r="AJ35" s="31"/>
      <c r="AK35" s="31"/>
      <c r="AL35" s="31"/>
      <c r="AM35" s="31"/>
      <c r="AN35" s="31"/>
      <c r="AO35" s="26">
        <v>3.7</v>
      </c>
      <c r="AP35" s="26"/>
      <c r="AQ35" s="26"/>
      <c r="AR35" s="26"/>
      <c r="AS35" s="26"/>
      <c r="AT35" s="26"/>
      <c r="AU35" s="26"/>
      <c r="AV35" s="26"/>
      <c r="AW35" s="26">
        <v>3.95</v>
      </c>
      <c r="AX35" s="26"/>
      <c r="AY35" s="26"/>
      <c r="AZ35" s="26"/>
      <c r="BA35" s="26"/>
      <c r="BB35" s="26"/>
      <c r="BC35" s="26"/>
      <c r="BD35" s="26"/>
      <c r="BE35" s="25">
        <v>3.63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6">
        <f t="shared" si="18"/>
        <v>3.76</v>
      </c>
      <c r="CD35" s="26"/>
      <c r="CE35" s="26"/>
      <c r="CF35" s="26"/>
      <c r="CG35" s="26"/>
      <c r="CH35" s="26"/>
      <c r="CI35" s="26"/>
      <c r="CJ35" s="26"/>
      <c r="CK35" s="26"/>
      <c r="CL35" s="27">
        <f t="shared" si="15"/>
        <v>3760</v>
      </c>
      <c r="CM35" s="27"/>
      <c r="CN35" s="27"/>
      <c r="CO35" s="27"/>
      <c r="CP35" s="27"/>
      <c r="CQ35" s="27"/>
      <c r="CR35" s="27"/>
      <c r="CS35" s="27"/>
      <c r="CT35" s="27"/>
      <c r="CU35" s="27"/>
      <c r="CV35" s="6"/>
      <c r="CW35" s="6"/>
      <c r="CX35" s="6"/>
      <c r="CY35" s="6"/>
      <c r="CZ35" s="6"/>
      <c r="DA35" s="28">
        <f t="shared" si="16"/>
        <v>0.16822603841260733</v>
      </c>
      <c r="DB35" s="28"/>
      <c r="DC35" s="28"/>
      <c r="DD35" s="28"/>
      <c r="DE35" s="28"/>
      <c r="DF35" s="28"/>
      <c r="DG35" s="28"/>
      <c r="DH35" s="28">
        <f t="shared" si="17"/>
        <v>4.4740967662927487</v>
      </c>
      <c r="DI35" s="28"/>
      <c r="DJ35" s="28"/>
      <c r="DK35" s="28"/>
      <c r="DL35" s="28"/>
      <c r="DM35" s="28"/>
      <c r="DN35" s="28"/>
      <c r="DO35" s="6"/>
      <c r="DP35" s="6"/>
      <c r="DQ35" s="6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8">
        <v>1</v>
      </c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</row>
    <row r="36" spans="1:163" s="21" customFormat="1" ht="120" customHeight="1" x14ac:dyDescent="0.25">
      <c r="A36" s="29">
        <v>16</v>
      </c>
      <c r="B36" s="29"/>
      <c r="C36" s="29"/>
      <c r="D36" s="29"/>
      <c r="E36" s="29"/>
      <c r="F36" s="29"/>
      <c r="G36" s="30" t="s">
        <v>76</v>
      </c>
      <c r="H36" s="30"/>
      <c r="I36" s="30"/>
      <c r="J36" s="30"/>
      <c r="K36" s="30"/>
      <c r="L36" s="30"/>
      <c r="M36" s="30"/>
      <c r="N36" s="30"/>
      <c r="O36" s="30"/>
      <c r="P36" s="30"/>
      <c r="Q36" s="30" t="s">
        <v>77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29" t="s">
        <v>50</v>
      </c>
      <c r="AD36" s="29"/>
      <c r="AE36" s="29"/>
      <c r="AF36" s="29"/>
      <c r="AG36" s="29"/>
      <c r="AH36" s="31">
        <v>10</v>
      </c>
      <c r="AI36" s="31"/>
      <c r="AJ36" s="31"/>
      <c r="AK36" s="31"/>
      <c r="AL36" s="31"/>
      <c r="AM36" s="31"/>
      <c r="AN36" s="31"/>
      <c r="AO36" s="26">
        <v>5345.2</v>
      </c>
      <c r="AP36" s="26"/>
      <c r="AQ36" s="26"/>
      <c r="AR36" s="26"/>
      <c r="AS36" s="26"/>
      <c r="AT36" s="26"/>
      <c r="AU36" s="26"/>
      <c r="AV36" s="26"/>
      <c r="AW36" s="26">
        <v>5300.25</v>
      </c>
      <c r="AX36" s="26"/>
      <c r="AY36" s="26"/>
      <c r="AZ36" s="26"/>
      <c r="BA36" s="26"/>
      <c r="BB36" s="26"/>
      <c r="BC36" s="26"/>
      <c r="BD36" s="26"/>
      <c r="BE36" s="25">
        <v>5297.6</v>
      </c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6">
        <f t="shared" si="18"/>
        <v>5314.35</v>
      </c>
      <c r="CD36" s="26"/>
      <c r="CE36" s="26"/>
      <c r="CF36" s="26"/>
      <c r="CG36" s="26"/>
      <c r="CH36" s="26"/>
      <c r="CI36" s="26"/>
      <c r="CJ36" s="26"/>
      <c r="CK36" s="26"/>
      <c r="CL36" s="27">
        <f t="shared" si="15"/>
        <v>53143.5</v>
      </c>
      <c r="CM36" s="27"/>
      <c r="CN36" s="27"/>
      <c r="CO36" s="27"/>
      <c r="CP36" s="27"/>
      <c r="CQ36" s="27"/>
      <c r="CR36" s="27"/>
      <c r="CS36" s="27"/>
      <c r="CT36" s="27"/>
      <c r="CU36" s="27"/>
      <c r="CV36" s="6"/>
      <c r="CW36" s="6"/>
      <c r="CX36" s="6"/>
      <c r="CY36" s="6"/>
      <c r="CZ36" s="6"/>
      <c r="DA36" s="28">
        <f t="shared" si="16"/>
        <v>26.749719624698653</v>
      </c>
      <c r="DB36" s="28"/>
      <c r="DC36" s="28"/>
      <c r="DD36" s="28"/>
      <c r="DE36" s="28"/>
      <c r="DF36" s="28"/>
      <c r="DG36" s="28"/>
      <c r="DH36" s="28">
        <f t="shared" si="17"/>
        <v>0.50334885027705456</v>
      </c>
      <c r="DI36" s="28"/>
      <c r="DJ36" s="28"/>
      <c r="DK36" s="28"/>
      <c r="DL36" s="28"/>
      <c r="DM36" s="28"/>
      <c r="DN36" s="28"/>
      <c r="DO36" s="6"/>
      <c r="DP36" s="6"/>
      <c r="DQ36" s="6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8">
        <v>1</v>
      </c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</row>
    <row r="37" spans="1:163" s="21" customFormat="1" ht="120" customHeight="1" x14ac:dyDescent="0.25">
      <c r="A37" s="29">
        <v>17</v>
      </c>
      <c r="B37" s="29"/>
      <c r="C37" s="29"/>
      <c r="D37" s="29"/>
      <c r="E37" s="29"/>
      <c r="F37" s="29"/>
      <c r="G37" s="30" t="s">
        <v>81</v>
      </c>
      <c r="H37" s="30"/>
      <c r="I37" s="30"/>
      <c r="J37" s="30"/>
      <c r="K37" s="30"/>
      <c r="L37" s="30"/>
      <c r="M37" s="30"/>
      <c r="N37" s="30"/>
      <c r="O37" s="30"/>
      <c r="P37" s="30"/>
      <c r="Q37" s="30" t="s">
        <v>78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29" t="s">
        <v>50</v>
      </c>
      <c r="AD37" s="29"/>
      <c r="AE37" s="29"/>
      <c r="AF37" s="29"/>
      <c r="AG37" s="29"/>
      <c r="AH37" s="31">
        <v>12</v>
      </c>
      <c r="AI37" s="31"/>
      <c r="AJ37" s="31"/>
      <c r="AK37" s="31"/>
      <c r="AL37" s="31"/>
      <c r="AM37" s="31"/>
      <c r="AN37" s="31"/>
      <c r="AO37" s="26">
        <v>1348.84</v>
      </c>
      <c r="AP37" s="26"/>
      <c r="AQ37" s="26"/>
      <c r="AR37" s="26"/>
      <c r="AS37" s="26"/>
      <c r="AT37" s="26"/>
      <c r="AU37" s="26"/>
      <c r="AV37" s="26"/>
      <c r="AW37" s="26">
        <v>1314.17</v>
      </c>
      <c r="AX37" s="26"/>
      <c r="AY37" s="26"/>
      <c r="AZ37" s="26"/>
      <c r="BA37" s="26"/>
      <c r="BB37" s="26"/>
      <c r="BC37" s="26"/>
      <c r="BD37" s="26"/>
      <c r="BE37" s="25">
        <v>1230.9000000000001</v>
      </c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6">
        <f t="shared" si="18"/>
        <v>1297.97</v>
      </c>
      <c r="CD37" s="26"/>
      <c r="CE37" s="26"/>
      <c r="CF37" s="26"/>
      <c r="CG37" s="26"/>
      <c r="CH37" s="26"/>
      <c r="CI37" s="26"/>
      <c r="CJ37" s="26"/>
      <c r="CK37" s="26"/>
      <c r="CL37" s="27">
        <f t="shared" si="15"/>
        <v>15575.64</v>
      </c>
      <c r="CM37" s="27"/>
      <c r="CN37" s="27"/>
      <c r="CO37" s="27"/>
      <c r="CP37" s="27"/>
      <c r="CQ37" s="27"/>
      <c r="CR37" s="27"/>
      <c r="CS37" s="27"/>
      <c r="CT37" s="27"/>
      <c r="CU37" s="27"/>
      <c r="CV37" s="6"/>
      <c r="CW37" s="6"/>
      <c r="CX37" s="6"/>
      <c r="CY37" s="6"/>
      <c r="CZ37" s="6"/>
      <c r="DA37" s="28">
        <f t="shared" si="16"/>
        <v>60.615929424533206</v>
      </c>
      <c r="DB37" s="28"/>
      <c r="DC37" s="28"/>
      <c r="DD37" s="28"/>
      <c r="DE37" s="28"/>
      <c r="DF37" s="28"/>
      <c r="DG37" s="28"/>
      <c r="DH37" s="28">
        <f t="shared" si="17"/>
        <v>4.670056274377159</v>
      </c>
      <c r="DI37" s="28"/>
      <c r="DJ37" s="28"/>
      <c r="DK37" s="28"/>
      <c r="DL37" s="28"/>
      <c r="DM37" s="28"/>
      <c r="DN37" s="28"/>
      <c r="DO37" s="6"/>
      <c r="DP37" s="6"/>
      <c r="DQ37" s="6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8">
        <v>1</v>
      </c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</row>
    <row r="38" spans="1:163" s="21" customFormat="1" ht="120" customHeight="1" x14ac:dyDescent="0.25">
      <c r="A38" s="29">
        <v>18</v>
      </c>
      <c r="B38" s="29"/>
      <c r="C38" s="29"/>
      <c r="D38" s="29"/>
      <c r="E38" s="29"/>
      <c r="F38" s="29"/>
      <c r="G38" s="30" t="s">
        <v>80</v>
      </c>
      <c r="H38" s="30"/>
      <c r="I38" s="30"/>
      <c r="J38" s="30"/>
      <c r="K38" s="30"/>
      <c r="L38" s="30"/>
      <c r="M38" s="30"/>
      <c r="N38" s="30"/>
      <c r="O38" s="30"/>
      <c r="P38" s="30"/>
      <c r="Q38" s="30" t="s">
        <v>79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9" t="s">
        <v>50</v>
      </c>
      <c r="AD38" s="29"/>
      <c r="AE38" s="29"/>
      <c r="AF38" s="29"/>
      <c r="AG38" s="29"/>
      <c r="AH38" s="31">
        <v>3</v>
      </c>
      <c r="AI38" s="31"/>
      <c r="AJ38" s="31"/>
      <c r="AK38" s="31"/>
      <c r="AL38" s="31"/>
      <c r="AM38" s="31"/>
      <c r="AN38" s="31"/>
      <c r="AO38" s="26">
        <v>3564.2</v>
      </c>
      <c r="AP38" s="26"/>
      <c r="AQ38" s="26"/>
      <c r="AR38" s="26"/>
      <c r="AS38" s="26"/>
      <c r="AT38" s="26"/>
      <c r="AU38" s="26"/>
      <c r="AV38" s="26"/>
      <c r="AW38" s="26">
        <v>2905.99</v>
      </c>
      <c r="AX38" s="26"/>
      <c r="AY38" s="26"/>
      <c r="AZ38" s="26"/>
      <c r="BA38" s="26"/>
      <c r="BB38" s="26"/>
      <c r="BC38" s="26"/>
      <c r="BD38" s="26"/>
      <c r="BE38" s="25">
        <v>3138.3</v>
      </c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6">
        <f t="shared" si="18"/>
        <v>3202.83</v>
      </c>
      <c r="CD38" s="26"/>
      <c r="CE38" s="26"/>
      <c r="CF38" s="26"/>
      <c r="CG38" s="26"/>
      <c r="CH38" s="26"/>
      <c r="CI38" s="26"/>
      <c r="CJ38" s="26"/>
      <c r="CK38" s="26"/>
      <c r="CL38" s="27">
        <f t="shared" si="15"/>
        <v>9608.49</v>
      </c>
      <c r="CM38" s="27"/>
      <c r="CN38" s="27"/>
      <c r="CO38" s="27"/>
      <c r="CP38" s="27"/>
      <c r="CQ38" s="27"/>
      <c r="CR38" s="27"/>
      <c r="CS38" s="27"/>
      <c r="CT38" s="27"/>
      <c r="CU38" s="27"/>
      <c r="CV38" s="6"/>
      <c r="CW38" s="6"/>
      <c r="CX38" s="6"/>
      <c r="CY38" s="6"/>
      <c r="CZ38" s="6"/>
      <c r="DA38" s="28">
        <f t="shared" si="16"/>
        <v>333.8161046145018</v>
      </c>
      <c r="DB38" s="28"/>
      <c r="DC38" s="28"/>
      <c r="DD38" s="28"/>
      <c r="DE38" s="28"/>
      <c r="DF38" s="28"/>
      <c r="DG38" s="28"/>
      <c r="DH38" s="28">
        <f t="shared" si="17"/>
        <v>10.422535839070504</v>
      </c>
      <c r="DI38" s="28"/>
      <c r="DJ38" s="28"/>
      <c r="DK38" s="28"/>
      <c r="DL38" s="28"/>
      <c r="DM38" s="28"/>
      <c r="DN38" s="28"/>
      <c r="DO38" s="6"/>
      <c r="DP38" s="6"/>
      <c r="DQ38" s="6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8">
        <v>1</v>
      </c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</row>
    <row r="39" spans="1:163" s="21" customFormat="1" ht="120" customHeight="1" x14ac:dyDescent="0.25">
      <c r="A39" s="29">
        <v>19</v>
      </c>
      <c r="B39" s="29"/>
      <c r="C39" s="29"/>
      <c r="D39" s="29"/>
      <c r="E39" s="29"/>
      <c r="F39" s="29"/>
      <c r="G39" s="30" t="s">
        <v>82</v>
      </c>
      <c r="H39" s="30"/>
      <c r="I39" s="30"/>
      <c r="J39" s="30"/>
      <c r="K39" s="30"/>
      <c r="L39" s="30"/>
      <c r="M39" s="30"/>
      <c r="N39" s="30"/>
      <c r="O39" s="30"/>
      <c r="P39" s="30"/>
      <c r="Q39" s="30" t="s">
        <v>83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29" t="s">
        <v>50</v>
      </c>
      <c r="AD39" s="29"/>
      <c r="AE39" s="29"/>
      <c r="AF39" s="29"/>
      <c r="AG39" s="29"/>
      <c r="AH39" s="31">
        <v>3</v>
      </c>
      <c r="AI39" s="31"/>
      <c r="AJ39" s="31"/>
      <c r="AK39" s="31"/>
      <c r="AL39" s="31"/>
      <c r="AM39" s="31"/>
      <c r="AN39" s="31"/>
      <c r="AO39" s="26">
        <v>1142.8699999999999</v>
      </c>
      <c r="AP39" s="26"/>
      <c r="AQ39" s="26"/>
      <c r="AR39" s="26"/>
      <c r="AS39" s="26"/>
      <c r="AT39" s="26"/>
      <c r="AU39" s="26"/>
      <c r="AV39" s="26"/>
      <c r="AW39" s="26">
        <v>1152</v>
      </c>
      <c r="AX39" s="26"/>
      <c r="AY39" s="26"/>
      <c r="AZ39" s="26"/>
      <c r="BA39" s="26"/>
      <c r="BB39" s="26"/>
      <c r="BC39" s="26"/>
      <c r="BD39" s="26"/>
      <c r="BE39" s="25">
        <v>1125.3</v>
      </c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6">
        <f t="shared" si="18"/>
        <v>1140.06</v>
      </c>
      <c r="CD39" s="26"/>
      <c r="CE39" s="26"/>
      <c r="CF39" s="26"/>
      <c r="CG39" s="26"/>
      <c r="CH39" s="26"/>
      <c r="CI39" s="26"/>
      <c r="CJ39" s="26"/>
      <c r="CK39" s="26"/>
      <c r="CL39" s="27">
        <f t="shared" si="15"/>
        <v>3420.18</v>
      </c>
      <c r="CM39" s="27"/>
      <c r="CN39" s="27"/>
      <c r="CO39" s="27"/>
      <c r="CP39" s="27"/>
      <c r="CQ39" s="27"/>
      <c r="CR39" s="27"/>
      <c r="CS39" s="27"/>
      <c r="CT39" s="27"/>
      <c r="CU39" s="27"/>
      <c r="CV39" s="6"/>
      <c r="CW39" s="6"/>
      <c r="CX39" s="6"/>
      <c r="CY39" s="6"/>
      <c r="CZ39" s="6"/>
      <c r="DA39" s="28">
        <f t="shared" si="16"/>
        <v>13.570506008743141</v>
      </c>
      <c r="DB39" s="28"/>
      <c r="DC39" s="28"/>
      <c r="DD39" s="28"/>
      <c r="DE39" s="28"/>
      <c r="DF39" s="28"/>
      <c r="DG39" s="28"/>
      <c r="DH39" s="28">
        <f t="shared" si="17"/>
        <v>1.1903326148398454</v>
      </c>
      <c r="DI39" s="28"/>
      <c r="DJ39" s="28"/>
      <c r="DK39" s="28"/>
      <c r="DL39" s="28"/>
      <c r="DM39" s="28"/>
      <c r="DN39" s="28"/>
      <c r="DO39" s="6"/>
      <c r="DP39" s="6"/>
      <c r="DQ39" s="6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8">
        <v>1</v>
      </c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</row>
    <row r="40" spans="1:163" s="21" customFormat="1" ht="120" customHeight="1" x14ac:dyDescent="0.25">
      <c r="A40" s="29">
        <v>20</v>
      </c>
      <c r="B40" s="29"/>
      <c r="C40" s="29"/>
      <c r="D40" s="29"/>
      <c r="E40" s="29"/>
      <c r="F40" s="29"/>
      <c r="G40" s="30" t="s">
        <v>84</v>
      </c>
      <c r="H40" s="30"/>
      <c r="I40" s="30"/>
      <c r="J40" s="30"/>
      <c r="K40" s="30"/>
      <c r="L40" s="30"/>
      <c r="M40" s="30"/>
      <c r="N40" s="30"/>
      <c r="O40" s="30"/>
      <c r="P40" s="30"/>
      <c r="Q40" s="30" t="s">
        <v>85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9" t="s">
        <v>40</v>
      </c>
      <c r="AD40" s="29"/>
      <c r="AE40" s="29"/>
      <c r="AF40" s="29"/>
      <c r="AG40" s="29"/>
      <c r="AH40" s="31">
        <v>3</v>
      </c>
      <c r="AI40" s="31"/>
      <c r="AJ40" s="31"/>
      <c r="AK40" s="31"/>
      <c r="AL40" s="31"/>
      <c r="AM40" s="31"/>
      <c r="AN40" s="31"/>
      <c r="AO40" s="26">
        <v>6677.05</v>
      </c>
      <c r="AP40" s="26"/>
      <c r="AQ40" s="26"/>
      <c r="AR40" s="26"/>
      <c r="AS40" s="26"/>
      <c r="AT40" s="26"/>
      <c r="AU40" s="26"/>
      <c r="AV40" s="26"/>
      <c r="AW40" s="26">
        <v>5733.53</v>
      </c>
      <c r="AX40" s="26"/>
      <c r="AY40" s="26"/>
      <c r="AZ40" s="26"/>
      <c r="BA40" s="26"/>
      <c r="BB40" s="26"/>
      <c r="BC40" s="26"/>
      <c r="BD40" s="26"/>
      <c r="BE40" s="25">
        <v>6201.8</v>
      </c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6">
        <f t="shared" si="18"/>
        <v>6204.13</v>
      </c>
      <c r="CD40" s="26"/>
      <c r="CE40" s="26"/>
      <c r="CF40" s="26"/>
      <c r="CG40" s="26"/>
      <c r="CH40" s="26"/>
      <c r="CI40" s="26"/>
      <c r="CJ40" s="26"/>
      <c r="CK40" s="26"/>
      <c r="CL40" s="27">
        <f t="shared" si="15"/>
        <v>18612.39</v>
      </c>
      <c r="CM40" s="27"/>
      <c r="CN40" s="27"/>
      <c r="CO40" s="27"/>
      <c r="CP40" s="27"/>
      <c r="CQ40" s="27"/>
      <c r="CR40" s="27"/>
      <c r="CS40" s="27"/>
      <c r="CT40" s="27"/>
      <c r="CU40" s="27"/>
      <c r="CV40" s="6"/>
      <c r="CW40" s="6"/>
      <c r="CX40" s="6"/>
      <c r="CY40" s="6"/>
      <c r="CZ40" s="6"/>
      <c r="DA40" s="28">
        <f t="shared" si="16"/>
        <v>471.76430305114604</v>
      </c>
      <c r="DB40" s="28"/>
      <c r="DC40" s="28"/>
      <c r="DD40" s="28"/>
      <c r="DE40" s="28"/>
      <c r="DF40" s="28"/>
      <c r="DG40" s="28"/>
      <c r="DH40" s="28">
        <f t="shared" si="17"/>
        <v>7.6040363927117269</v>
      </c>
      <c r="DI40" s="28"/>
      <c r="DJ40" s="28"/>
      <c r="DK40" s="28"/>
      <c r="DL40" s="28"/>
      <c r="DM40" s="28"/>
      <c r="DN40" s="28"/>
      <c r="DO40" s="6"/>
      <c r="DP40" s="6"/>
      <c r="DQ40" s="6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8">
        <v>1</v>
      </c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</row>
    <row r="41" spans="1:163" s="21" customFormat="1" ht="120" customHeight="1" x14ac:dyDescent="0.25">
      <c r="A41" s="29">
        <v>21</v>
      </c>
      <c r="B41" s="29"/>
      <c r="C41" s="29"/>
      <c r="D41" s="29"/>
      <c r="E41" s="29"/>
      <c r="F41" s="29"/>
      <c r="G41" s="30" t="s">
        <v>86</v>
      </c>
      <c r="H41" s="30"/>
      <c r="I41" s="30"/>
      <c r="J41" s="30"/>
      <c r="K41" s="30"/>
      <c r="L41" s="30"/>
      <c r="M41" s="30"/>
      <c r="N41" s="30"/>
      <c r="O41" s="30"/>
      <c r="P41" s="30"/>
      <c r="Q41" s="30" t="s">
        <v>87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29" t="s">
        <v>61</v>
      </c>
      <c r="AD41" s="29"/>
      <c r="AE41" s="29"/>
      <c r="AF41" s="29"/>
      <c r="AG41" s="29"/>
      <c r="AH41" s="31">
        <v>3000</v>
      </c>
      <c r="AI41" s="31"/>
      <c r="AJ41" s="31"/>
      <c r="AK41" s="31"/>
      <c r="AL41" s="31"/>
      <c r="AM41" s="31"/>
      <c r="AN41" s="31"/>
      <c r="AO41" s="26">
        <v>1.65</v>
      </c>
      <c r="AP41" s="26"/>
      <c r="AQ41" s="26"/>
      <c r="AR41" s="26"/>
      <c r="AS41" s="26"/>
      <c r="AT41" s="26"/>
      <c r="AU41" s="26"/>
      <c r="AV41" s="26"/>
      <c r="AW41" s="26">
        <v>1.69</v>
      </c>
      <c r="AX41" s="26"/>
      <c r="AY41" s="26"/>
      <c r="AZ41" s="26"/>
      <c r="BA41" s="26"/>
      <c r="BB41" s="26"/>
      <c r="BC41" s="26"/>
      <c r="BD41" s="26"/>
      <c r="BE41" s="25">
        <v>1.65</v>
      </c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6">
        <f t="shared" si="18"/>
        <v>1.66</v>
      </c>
      <c r="CD41" s="26"/>
      <c r="CE41" s="26"/>
      <c r="CF41" s="26"/>
      <c r="CG41" s="26"/>
      <c r="CH41" s="26"/>
      <c r="CI41" s="26"/>
      <c r="CJ41" s="26"/>
      <c r="CK41" s="26"/>
      <c r="CL41" s="27">
        <f t="shared" si="15"/>
        <v>4980</v>
      </c>
      <c r="CM41" s="27"/>
      <c r="CN41" s="27"/>
      <c r="CO41" s="27"/>
      <c r="CP41" s="27"/>
      <c r="CQ41" s="27"/>
      <c r="CR41" s="27"/>
      <c r="CS41" s="27"/>
      <c r="CT41" s="27"/>
      <c r="CU41" s="27"/>
      <c r="CV41" s="6"/>
      <c r="CW41" s="6"/>
      <c r="CX41" s="6"/>
      <c r="CY41" s="6"/>
      <c r="CZ41" s="6"/>
      <c r="DA41" s="28">
        <f t="shared" si="16"/>
        <v>2.3094010767585049E-2</v>
      </c>
      <c r="DB41" s="28"/>
      <c r="DC41" s="28"/>
      <c r="DD41" s="28"/>
      <c r="DE41" s="28"/>
      <c r="DF41" s="28"/>
      <c r="DG41" s="28"/>
      <c r="DH41" s="28">
        <f t="shared" si="17"/>
        <v>1.3912054679268102</v>
      </c>
      <c r="DI41" s="28"/>
      <c r="DJ41" s="28"/>
      <c r="DK41" s="28"/>
      <c r="DL41" s="28"/>
      <c r="DM41" s="28"/>
      <c r="DN41" s="28"/>
      <c r="DO41" s="6"/>
      <c r="DP41" s="6"/>
      <c r="DQ41" s="6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8">
        <v>1</v>
      </c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</row>
    <row r="42" spans="1:163" s="21" customFormat="1" ht="120" customHeight="1" x14ac:dyDescent="0.25">
      <c r="A42" s="29">
        <v>22</v>
      </c>
      <c r="B42" s="29"/>
      <c r="C42" s="29"/>
      <c r="D42" s="29"/>
      <c r="E42" s="29"/>
      <c r="F42" s="29"/>
      <c r="G42" s="30" t="s">
        <v>88</v>
      </c>
      <c r="H42" s="30"/>
      <c r="I42" s="30"/>
      <c r="J42" s="30"/>
      <c r="K42" s="30"/>
      <c r="L42" s="30"/>
      <c r="M42" s="30"/>
      <c r="N42" s="30"/>
      <c r="O42" s="30"/>
      <c r="P42" s="30"/>
      <c r="Q42" s="30" t="s">
        <v>89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29" t="s">
        <v>40</v>
      </c>
      <c r="AD42" s="29"/>
      <c r="AE42" s="29"/>
      <c r="AF42" s="29"/>
      <c r="AG42" s="29"/>
      <c r="AH42" s="31">
        <v>1</v>
      </c>
      <c r="AI42" s="31"/>
      <c r="AJ42" s="31"/>
      <c r="AK42" s="31"/>
      <c r="AL42" s="31"/>
      <c r="AM42" s="31"/>
      <c r="AN42" s="31"/>
      <c r="AO42" s="26">
        <v>2448.13</v>
      </c>
      <c r="AP42" s="26"/>
      <c r="AQ42" s="26"/>
      <c r="AR42" s="26"/>
      <c r="AS42" s="26"/>
      <c r="AT42" s="26"/>
      <c r="AU42" s="26"/>
      <c r="AV42" s="26"/>
      <c r="AW42" s="26">
        <v>1821.15</v>
      </c>
      <c r="AX42" s="26"/>
      <c r="AY42" s="26"/>
      <c r="AZ42" s="26"/>
      <c r="BA42" s="26"/>
      <c r="BB42" s="26"/>
      <c r="BC42" s="26"/>
      <c r="BD42" s="26"/>
      <c r="BE42" s="25">
        <v>2000</v>
      </c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6">
        <f t="shared" si="18"/>
        <v>2089.7600000000002</v>
      </c>
      <c r="CD42" s="26"/>
      <c r="CE42" s="26"/>
      <c r="CF42" s="26"/>
      <c r="CG42" s="26"/>
      <c r="CH42" s="26"/>
      <c r="CI42" s="26"/>
      <c r="CJ42" s="26"/>
      <c r="CK42" s="26"/>
      <c r="CL42" s="27">
        <f t="shared" si="15"/>
        <v>2089.7600000000002</v>
      </c>
      <c r="CM42" s="27"/>
      <c r="CN42" s="27"/>
      <c r="CO42" s="27"/>
      <c r="CP42" s="27"/>
      <c r="CQ42" s="27"/>
      <c r="CR42" s="27"/>
      <c r="CS42" s="27"/>
      <c r="CT42" s="27"/>
      <c r="CU42" s="27"/>
      <c r="CV42" s="6"/>
      <c r="CW42" s="6"/>
      <c r="CX42" s="6"/>
      <c r="CY42" s="6"/>
      <c r="CZ42" s="6"/>
      <c r="DA42" s="28">
        <f t="shared" si="16"/>
        <v>322.98393659747097</v>
      </c>
      <c r="DB42" s="28"/>
      <c r="DC42" s="28"/>
      <c r="DD42" s="28"/>
      <c r="DE42" s="28"/>
      <c r="DF42" s="28"/>
      <c r="DG42" s="28"/>
      <c r="DH42" s="28">
        <f t="shared" si="17"/>
        <v>15.45555167088426</v>
      </c>
      <c r="DI42" s="28"/>
      <c r="DJ42" s="28"/>
      <c r="DK42" s="28"/>
      <c r="DL42" s="28"/>
      <c r="DM42" s="28"/>
      <c r="DN42" s="28"/>
      <c r="DO42" s="6"/>
      <c r="DP42" s="6"/>
      <c r="DQ42" s="6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8">
        <v>1</v>
      </c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</row>
    <row r="43" spans="1:163" s="21" customFormat="1" ht="120" customHeight="1" x14ac:dyDescent="0.25">
      <c r="A43" s="29">
        <v>23</v>
      </c>
      <c r="B43" s="29"/>
      <c r="C43" s="29"/>
      <c r="D43" s="29"/>
      <c r="E43" s="29"/>
      <c r="F43" s="29"/>
      <c r="G43" s="30" t="s">
        <v>90</v>
      </c>
      <c r="H43" s="30"/>
      <c r="I43" s="30"/>
      <c r="J43" s="30"/>
      <c r="K43" s="30"/>
      <c r="L43" s="30"/>
      <c r="M43" s="30"/>
      <c r="N43" s="30"/>
      <c r="O43" s="30"/>
      <c r="P43" s="30"/>
      <c r="Q43" s="30" t="s">
        <v>91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29" t="s">
        <v>40</v>
      </c>
      <c r="AD43" s="29"/>
      <c r="AE43" s="29"/>
      <c r="AF43" s="29"/>
      <c r="AG43" s="29"/>
      <c r="AH43" s="31">
        <v>6</v>
      </c>
      <c r="AI43" s="31"/>
      <c r="AJ43" s="31"/>
      <c r="AK43" s="31"/>
      <c r="AL43" s="31"/>
      <c r="AM43" s="31"/>
      <c r="AN43" s="31"/>
      <c r="AO43" s="26">
        <v>954.81</v>
      </c>
      <c r="AP43" s="26"/>
      <c r="AQ43" s="26"/>
      <c r="AR43" s="26"/>
      <c r="AS43" s="26"/>
      <c r="AT43" s="26"/>
      <c r="AU43" s="26"/>
      <c r="AV43" s="26"/>
      <c r="AW43" s="26">
        <v>994.17</v>
      </c>
      <c r="AX43" s="26"/>
      <c r="AY43" s="26"/>
      <c r="AZ43" s="26"/>
      <c r="BA43" s="26"/>
      <c r="BB43" s="26"/>
      <c r="BC43" s="26"/>
      <c r="BD43" s="26"/>
      <c r="BE43" s="25">
        <v>957</v>
      </c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6">
        <f t="shared" si="18"/>
        <v>968.66</v>
      </c>
      <c r="CD43" s="26"/>
      <c r="CE43" s="26"/>
      <c r="CF43" s="26"/>
      <c r="CG43" s="26"/>
      <c r="CH43" s="26"/>
      <c r="CI43" s="26"/>
      <c r="CJ43" s="26"/>
      <c r="CK43" s="26"/>
      <c r="CL43" s="27">
        <f t="shared" si="15"/>
        <v>5811.96</v>
      </c>
      <c r="CM43" s="27"/>
      <c r="CN43" s="27"/>
      <c r="CO43" s="27"/>
      <c r="CP43" s="27"/>
      <c r="CQ43" s="27"/>
      <c r="CR43" s="27"/>
      <c r="CS43" s="27"/>
      <c r="CT43" s="27"/>
      <c r="CU43" s="27"/>
      <c r="CV43" s="6"/>
      <c r="CW43" s="6"/>
      <c r="CX43" s="6"/>
      <c r="CY43" s="6"/>
      <c r="CZ43" s="6"/>
      <c r="DA43" s="28">
        <f t="shared" si="16"/>
        <v>22.119428111956235</v>
      </c>
      <c r="DB43" s="28"/>
      <c r="DC43" s="28"/>
      <c r="DD43" s="28"/>
      <c r="DE43" s="28"/>
      <c r="DF43" s="28"/>
      <c r="DG43" s="28"/>
      <c r="DH43" s="28">
        <f t="shared" si="17"/>
        <v>2.2835079503599029</v>
      </c>
      <c r="DI43" s="28"/>
      <c r="DJ43" s="28"/>
      <c r="DK43" s="28"/>
      <c r="DL43" s="28"/>
      <c r="DM43" s="28"/>
      <c r="DN43" s="28"/>
      <c r="DO43" s="6"/>
      <c r="DP43" s="6"/>
      <c r="DQ43" s="6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8">
        <v>1</v>
      </c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</row>
    <row r="44" spans="1:163" s="21" customFormat="1" ht="120" customHeight="1" x14ac:dyDescent="0.25">
      <c r="A44" s="29">
        <v>24</v>
      </c>
      <c r="B44" s="29"/>
      <c r="C44" s="29"/>
      <c r="D44" s="29"/>
      <c r="E44" s="29"/>
      <c r="F44" s="29"/>
      <c r="G44" s="30" t="s">
        <v>92</v>
      </c>
      <c r="H44" s="30"/>
      <c r="I44" s="30"/>
      <c r="J44" s="30"/>
      <c r="K44" s="30"/>
      <c r="L44" s="30"/>
      <c r="M44" s="30"/>
      <c r="N44" s="30"/>
      <c r="O44" s="30"/>
      <c r="P44" s="30"/>
      <c r="Q44" s="30" t="s">
        <v>93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29" t="s">
        <v>40</v>
      </c>
      <c r="AD44" s="29"/>
      <c r="AE44" s="29"/>
      <c r="AF44" s="29"/>
      <c r="AG44" s="29"/>
      <c r="AH44" s="31">
        <v>25</v>
      </c>
      <c r="AI44" s="31"/>
      <c r="AJ44" s="31"/>
      <c r="AK44" s="31"/>
      <c r="AL44" s="31"/>
      <c r="AM44" s="31"/>
      <c r="AN44" s="31"/>
      <c r="AO44" s="26">
        <v>56</v>
      </c>
      <c r="AP44" s="26"/>
      <c r="AQ44" s="26"/>
      <c r="AR44" s="26"/>
      <c r="AS44" s="26"/>
      <c r="AT44" s="26"/>
      <c r="AU44" s="26"/>
      <c r="AV44" s="26"/>
      <c r="AW44" s="26">
        <v>56.9</v>
      </c>
      <c r="AX44" s="26"/>
      <c r="AY44" s="26"/>
      <c r="AZ44" s="26"/>
      <c r="BA44" s="26"/>
      <c r="BB44" s="26"/>
      <c r="BC44" s="26"/>
      <c r="BD44" s="26"/>
      <c r="BE44" s="25">
        <v>56.05</v>
      </c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6">
        <f t="shared" si="18"/>
        <v>56.32</v>
      </c>
      <c r="CD44" s="26"/>
      <c r="CE44" s="26"/>
      <c r="CF44" s="26"/>
      <c r="CG44" s="26"/>
      <c r="CH44" s="26"/>
      <c r="CI44" s="26"/>
      <c r="CJ44" s="26"/>
      <c r="CK44" s="26"/>
      <c r="CL44" s="27">
        <f t="shared" si="15"/>
        <v>1408</v>
      </c>
      <c r="CM44" s="27"/>
      <c r="CN44" s="27"/>
      <c r="CO44" s="27"/>
      <c r="CP44" s="27"/>
      <c r="CQ44" s="27"/>
      <c r="CR44" s="27"/>
      <c r="CS44" s="27"/>
      <c r="CT44" s="27"/>
      <c r="CU44" s="27"/>
      <c r="CV44" s="6"/>
      <c r="CW44" s="6"/>
      <c r="CX44" s="6"/>
      <c r="CY44" s="6"/>
      <c r="CZ44" s="6"/>
      <c r="DA44" s="28">
        <f t="shared" si="16"/>
        <v>0.50579969684978388</v>
      </c>
      <c r="DB44" s="28"/>
      <c r="DC44" s="28"/>
      <c r="DD44" s="28"/>
      <c r="DE44" s="28"/>
      <c r="DF44" s="28"/>
      <c r="DG44" s="28"/>
      <c r="DH44" s="28">
        <f t="shared" si="17"/>
        <v>0.89808184809975833</v>
      </c>
      <c r="DI44" s="28"/>
      <c r="DJ44" s="28"/>
      <c r="DK44" s="28"/>
      <c r="DL44" s="28"/>
      <c r="DM44" s="28"/>
      <c r="DN44" s="28"/>
      <c r="DO44" s="6"/>
      <c r="DP44" s="6"/>
      <c r="DQ44" s="6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8">
        <v>1</v>
      </c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</row>
    <row r="45" spans="1:163" s="24" customFormat="1" ht="120" customHeight="1" x14ac:dyDescent="0.25">
      <c r="A45" s="29">
        <v>25</v>
      </c>
      <c r="B45" s="29"/>
      <c r="C45" s="29"/>
      <c r="D45" s="29"/>
      <c r="E45" s="29"/>
      <c r="F45" s="29"/>
      <c r="G45" s="30" t="s">
        <v>94</v>
      </c>
      <c r="H45" s="30"/>
      <c r="I45" s="30"/>
      <c r="J45" s="30"/>
      <c r="K45" s="30"/>
      <c r="L45" s="30"/>
      <c r="M45" s="30"/>
      <c r="N45" s="30"/>
      <c r="O45" s="30"/>
      <c r="P45" s="30"/>
      <c r="Q45" s="30" t="s">
        <v>95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29" t="s">
        <v>40</v>
      </c>
      <c r="AD45" s="29"/>
      <c r="AE45" s="29"/>
      <c r="AF45" s="29"/>
      <c r="AG45" s="29"/>
      <c r="AH45" s="31">
        <v>120</v>
      </c>
      <c r="AI45" s="31"/>
      <c r="AJ45" s="31"/>
      <c r="AK45" s="31"/>
      <c r="AL45" s="31"/>
      <c r="AM45" s="31"/>
      <c r="AN45" s="31"/>
      <c r="AO45" s="26">
        <v>1585.98</v>
      </c>
      <c r="AP45" s="26"/>
      <c r="AQ45" s="26"/>
      <c r="AR45" s="26"/>
      <c r="AS45" s="26"/>
      <c r="AT45" s="26"/>
      <c r="AU45" s="26"/>
      <c r="AV45" s="26"/>
      <c r="AW45" s="26">
        <v>1362.87</v>
      </c>
      <c r="AX45" s="26"/>
      <c r="AY45" s="26"/>
      <c r="AZ45" s="26"/>
      <c r="BA45" s="26"/>
      <c r="BB45" s="26"/>
      <c r="BC45" s="26"/>
      <c r="BD45" s="26"/>
      <c r="BE45" s="25">
        <v>1143.45</v>
      </c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6">
        <f t="shared" ref="CC45:CC46" si="19">ROUND(AVERAGE(AO45:CB45),2)</f>
        <v>1364.1</v>
      </c>
      <c r="CD45" s="26"/>
      <c r="CE45" s="26"/>
      <c r="CF45" s="26"/>
      <c r="CG45" s="26"/>
      <c r="CH45" s="26"/>
      <c r="CI45" s="26"/>
      <c r="CJ45" s="26"/>
      <c r="CK45" s="26"/>
      <c r="CL45" s="27">
        <f t="shared" ref="CL45:CL46" si="20">AH45*CC45</f>
        <v>163692</v>
      </c>
      <c r="CM45" s="27"/>
      <c r="CN45" s="27"/>
      <c r="CO45" s="27"/>
      <c r="CP45" s="27"/>
      <c r="CQ45" s="27"/>
      <c r="CR45" s="27"/>
      <c r="CS45" s="27"/>
      <c r="CT45" s="27"/>
      <c r="CU45" s="27"/>
      <c r="CV45" s="6"/>
      <c r="CW45" s="6"/>
      <c r="CX45" s="6"/>
      <c r="CY45" s="6"/>
      <c r="CZ45" s="6"/>
      <c r="DA45" s="28">
        <f t="shared" ref="DA45:DA46" si="21">STDEVA(AO45:CB45)</f>
        <v>221.26756404859631</v>
      </c>
      <c r="DB45" s="28"/>
      <c r="DC45" s="28"/>
      <c r="DD45" s="28"/>
      <c r="DE45" s="28"/>
      <c r="DF45" s="28"/>
      <c r="DG45" s="28"/>
      <c r="DH45" s="28">
        <f t="shared" ref="DH45:DH46" si="22">DA45/CC45*100</f>
        <v>16.220772967421475</v>
      </c>
      <c r="DI45" s="28"/>
      <c r="DJ45" s="28"/>
      <c r="DK45" s="28"/>
      <c r="DL45" s="28"/>
      <c r="DM45" s="28"/>
      <c r="DN45" s="28"/>
      <c r="DO45" s="6"/>
      <c r="DP45" s="6"/>
      <c r="DQ45" s="6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8">
        <v>1</v>
      </c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</row>
    <row r="46" spans="1:163" s="24" customFormat="1" ht="120" customHeight="1" x14ac:dyDescent="0.25">
      <c r="A46" s="29">
        <v>26</v>
      </c>
      <c r="B46" s="29"/>
      <c r="C46" s="29"/>
      <c r="D46" s="29"/>
      <c r="E46" s="29"/>
      <c r="F46" s="29"/>
      <c r="G46" s="30" t="s">
        <v>96</v>
      </c>
      <c r="H46" s="30"/>
      <c r="I46" s="30"/>
      <c r="J46" s="30"/>
      <c r="K46" s="30"/>
      <c r="L46" s="30"/>
      <c r="M46" s="30"/>
      <c r="N46" s="30"/>
      <c r="O46" s="30"/>
      <c r="P46" s="30"/>
      <c r="Q46" s="30" t="s">
        <v>97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29" t="s">
        <v>40</v>
      </c>
      <c r="AD46" s="29"/>
      <c r="AE46" s="29"/>
      <c r="AF46" s="29"/>
      <c r="AG46" s="29"/>
      <c r="AH46" s="31">
        <v>15</v>
      </c>
      <c r="AI46" s="31"/>
      <c r="AJ46" s="31"/>
      <c r="AK46" s="31"/>
      <c r="AL46" s="31"/>
      <c r="AM46" s="31"/>
      <c r="AN46" s="31"/>
      <c r="AO46" s="26">
        <v>1585.98</v>
      </c>
      <c r="AP46" s="26"/>
      <c r="AQ46" s="26"/>
      <c r="AR46" s="26"/>
      <c r="AS46" s="26"/>
      <c r="AT46" s="26"/>
      <c r="AU46" s="26"/>
      <c r="AV46" s="26"/>
      <c r="AW46" s="26">
        <v>1762.87</v>
      </c>
      <c r="AX46" s="26"/>
      <c r="AY46" s="26"/>
      <c r="AZ46" s="26"/>
      <c r="BA46" s="26"/>
      <c r="BB46" s="26"/>
      <c r="BC46" s="26"/>
      <c r="BD46" s="26"/>
      <c r="BE46" s="25">
        <v>1613.7</v>
      </c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6">
        <f t="shared" si="19"/>
        <v>1654.18</v>
      </c>
      <c r="CD46" s="26"/>
      <c r="CE46" s="26"/>
      <c r="CF46" s="26"/>
      <c r="CG46" s="26"/>
      <c r="CH46" s="26"/>
      <c r="CI46" s="26"/>
      <c r="CJ46" s="26"/>
      <c r="CK46" s="26"/>
      <c r="CL46" s="27">
        <f t="shared" si="20"/>
        <v>24812.7</v>
      </c>
      <c r="CM46" s="27"/>
      <c r="CN46" s="27"/>
      <c r="CO46" s="27"/>
      <c r="CP46" s="27"/>
      <c r="CQ46" s="27"/>
      <c r="CR46" s="27"/>
      <c r="CS46" s="27"/>
      <c r="CT46" s="27"/>
      <c r="CU46" s="27"/>
      <c r="CV46" s="6"/>
      <c r="CW46" s="6"/>
      <c r="CX46" s="6"/>
      <c r="CY46" s="6"/>
      <c r="CZ46" s="6"/>
      <c r="DA46" s="28">
        <f t="shared" si="21"/>
        <v>95.140386972795724</v>
      </c>
      <c r="DB46" s="28"/>
      <c r="DC46" s="28"/>
      <c r="DD46" s="28"/>
      <c r="DE46" s="28"/>
      <c r="DF46" s="28"/>
      <c r="DG46" s="28"/>
      <c r="DH46" s="28">
        <f t="shared" si="22"/>
        <v>5.7515135579438592</v>
      </c>
      <c r="DI46" s="28"/>
      <c r="DJ46" s="28"/>
      <c r="DK46" s="28"/>
      <c r="DL46" s="28"/>
      <c r="DM46" s="28"/>
      <c r="DN46" s="28"/>
      <c r="DO46" s="6"/>
      <c r="DP46" s="6"/>
      <c r="DQ46" s="6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8">
        <v>1</v>
      </c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</row>
    <row r="47" spans="1:163" s="24" customFormat="1" ht="120" customHeight="1" x14ac:dyDescent="0.25">
      <c r="A47" s="29">
        <v>27</v>
      </c>
      <c r="B47" s="29"/>
      <c r="C47" s="29"/>
      <c r="D47" s="29"/>
      <c r="E47" s="29"/>
      <c r="F47" s="29"/>
      <c r="G47" s="30" t="s">
        <v>98</v>
      </c>
      <c r="H47" s="30"/>
      <c r="I47" s="30"/>
      <c r="J47" s="30"/>
      <c r="K47" s="30"/>
      <c r="L47" s="30"/>
      <c r="M47" s="30"/>
      <c r="N47" s="30"/>
      <c r="O47" s="30"/>
      <c r="P47" s="30"/>
      <c r="Q47" s="30" t="s">
        <v>99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29" t="s">
        <v>40</v>
      </c>
      <c r="AD47" s="29"/>
      <c r="AE47" s="29"/>
      <c r="AF47" s="29"/>
      <c r="AG47" s="29"/>
      <c r="AH47" s="31">
        <v>3</v>
      </c>
      <c r="AI47" s="31"/>
      <c r="AJ47" s="31"/>
      <c r="AK47" s="31"/>
      <c r="AL47" s="31"/>
      <c r="AM47" s="31"/>
      <c r="AN47" s="31"/>
      <c r="AO47" s="26">
        <v>4585.9799999999996</v>
      </c>
      <c r="AP47" s="26"/>
      <c r="AQ47" s="26"/>
      <c r="AR47" s="26"/>
      <c r="AS47" s="26"/>
      <c r="AT47" s="26"/>
      <c r="AU47" s="26"/>
      <c r="AV47" s="26"/>
      <c r="AW47" s="26">
        <v>3762.87</v>
      </c>
      <c r="AX47" s="26"/>
      <c r="AY47" s="26"/>
      <c r="AZ47" s="26"/>
      <c r="BA47" s="26"/>
      <c r="BB47" s="26"/>
      <c r="BC47" s="26"/>
      <c r="BD47" s="26"/>
      <c r="BE47" s="25">
        <v>4170</v>
      </c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6">
        <f t="shared" ref="CC47" si="23">ROUND(AVERAGE(AO47:CB47),2)</f>
        <v>4172.95</v>
      </c>
      <c r="CD47" s="26"/>
      <c r="CE47" s="26"/>
      <c r="CF47" s="26"/>
      <c r="CG47" s="26"/>
      <c r="CH47" s="26"/>
      <c r="CI47" s="26"/>
      <c r="CJ47" s="26"/>
      <c r="CK47" s="26"/>
      <c r="CL47" s="27">
        <f t="shared" ref="CL47" si="24">AH47*CC47</f>
        <v>12518.849999999999</v>
      </c>
      <c r="CM47" s="27"/>
      <c r="CN47" s="27"/>
      <c r="CO47" s="27"/>
      <c r="CP47" s="27"/>
      <c r="CQ47" s="27"/>
      <c r="CR47" s="27"/>
      <c r="CS47" s="27"/>
      <c r="CT47" s="27"/>
      <c r="CU47" s="27"/>
      <c r="CV47" s="6"/>
      <c r="CW47" s="6"/>
      <c r="CX47" s="6"/>
      <c r="CY47" s="6"/>
      <c r="CZ47" s="6"/>
      <c r="DA47" s="28">
        <f t="shared" ref="DA47" si="25">STDEVA(AO47:CB47)</f>
        <v>411.56292945307871</v>
      </c>
      <c r="DB47" s="28"/>
      <c r="DC47" s="28"/>
      <c r="DD47" s="28"/>
      <c r="DE47" s="28"/>
      <c r="DF47" s="28"/>
      <c r="DG47" s="28"/>
      <c r="DH47" s="28">
        <f t="shared" ref="DH47" si="26">DA47/CC47*100</f>
        <v>9.8626374495998927</v>
      </c>
      <c r="DI47" s="28"/>
      <c r="DJ47" s="28"/>
      <c r="DK47" s="28"/>
      <c r="DL47" s="28"/>
      <c r="DM47" s="28"/>
      <c r="DN47" s="28"/>
      <c r="DO47" s="6"/>
      <c r="DP47" s="6"/>
      <c r="DQ47" s="6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8">
        <v>1</v>
      </c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</row>
    <row r="48" spans="1:163" s="24" customFormat="1" ht="120" customHeight="1" x14ac:dyDescent="0.25">
      <c r="A48" s="29">
        <v>28</v>
      </c>
      <c r="B48" s="29"/>
      <c r="C48" s="29"/>
      <c r="D48" s="29"/>
      <c r="E48" s="29"/>
      <c r="F48" s="29"/>
      <c r="G48" s="30" t="s">
        <v>100</v>
      </c>
      <c r="H48" s="30"/>
      <c r="I48" s="30"/>
      <c r="J48" s="30"/>
      <c r="K48" s="30"/>
      <c r="L48" s="30"/>
      <c r="M48" s="30"/>
      <c r="N48" s="30"/>
      <c r="O48" s="30"/>
      <c r="P48" s="30"/>
      <c r="Q48" s="30" t="s">
        <v>101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29" t="s">
        <v>40</v>
      </c>
      <c r="AD48" s="29"/>
      <c r="AE48" s="29"/>
      <c r="AF48" s="29"/>
      <c r="AG48" s="29"/>
      <c r="AH48" s="31">
        <v>2</v>
      </c>
      <c r="AI48" s="31"/>
      <c r="AJ48" s="31"/>
      <c r="AK48" s="31"/>
      <c r="AL48" s="31"/>
      <c r="AM48" s="31"/>
      <c r="AN48" s="31"/>
      <c r="AO48" s="26">
        <v>4585.9799999999996</v>
      </c>
      <c r="AP48" s="26"/>
      <c r="AQ48" s="26"/>
      <c r="AR48" s="26"/>
      <c r="AS48" s="26"/>
      <c r="AT48" s="26"/>
      <c r="AU48" s="26"/>
      <c r="AV48" s="26"/>
      <c r="AW48" s="26">
        <v>3762.87</v>
      </c>
      <c r="AX48" s="26"/>
      <c r="AY48" s="26"/>
      <c r="AZ48" s="26"/>
      <c r="BA48" s="26"/>
      <c r="BB48" s="26"/>
      <c r="BC48" s="26"/>
      <c r="BD48" s="26"/>
      <c r="BE48" s="25">
        <v>4170</v>
      </c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6">
        <f t="shared" ref="CC48:CC56" si="27">ROUND(AVERAGE(AO48:CB48),2)</f>
        <v>4172.95</v>
      </c>
      <c r="CD48" s="26"/>
      <c r="CE48" s="26"/>
      <c r="CF48" s="26"/>
      <c r="CG48" s="26"/>
      <c r="CH48" s="26"/>
      <c r="CI48" s="26"/>
      <c r="CJ48" s="26"/>
      <c r="CK48" s="26"/>
      <c r="CL48" s="27">
        <f t="shared" ref="CL48:CL56" si="28">AH48*CC48</f>
        <v>8345.9</v>
      </c>
      <c r="CM48" s="27"/>
      <c r="CN48" s="27"/>
      <c r="CO48" s="27"/>
      <c r="CP48" s="27"/>
      <c r="CQ48" s="27"/>
      <c r="CR48" s="27"/>
      <c r="CS48" s="27"/>
      <c r="CT48" s="27"/>
      <c r="CU48" s="27"/>
      <c r="CV48" s="6"/>
      <c r="CW48" s="6"/>
      <c r="CX48" s="6"/>
      <c r="CY48" s="6"/>
      <c r="CZ48" s="6"/>
      <c r="DA48" s="28">
        <f t="shared" ref="DA48:DA56" si="29">STDEVA(AO48:CB48)</f>
        <v>411.56292945307871</v>
      </c>
      <c r="DB48" s="28"/>
      <c r="DC48" s="28"/>
      <c r="DD48" s="28"/>
      <c r="DE48" s="28"/>
      <c r="DF48" s="28"/>
      <c r="DG48" s="28"/>
      <c r="DH48" s="28">
        <f t="shared" ref="DH48:DH56" si="30">DA48/CC48*100</f>
        <v>9.8626374495998927</v>
      </c>
      <c r="DI48" s="28"/>
      <c r="DJ48" s="28"/>
      <c r="DK48" s="28"/>
      <c r="DL48" s="28"/>
      <c r="DM48" s="28"/>
      <c r="DN48" s="28"/>
      <c r="DO48" s="6"/>
      <c r="DP48" s="6"/>
      <c r="DQ48" s="6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8">
        <v>1</v>
      </c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</row>
    <row r="49" spans="1:163" s="24" customFormat="1" ht="120" customHeight="1" x14ac:dyDescent="0.25">
      <c r="A49" s="29">
        <v>29</v>
      </c>
      <c r="B49" s="29"/>
      <c r="C49" s="29"/>
      <c r="D49" s="29"/>
      <c r="E49" s="29"/>
      <c r="F49" s="29"/>
      <c r="G49" s="30" t="s">
        <v>102</v>
      </c>
      <c r="H49" s="30"/>
      <c r="I49" s="30"/>
      <c r="J49" s="30"/>
      <c r="K49" s="30"/>
      <c r="L49" s="30"/>
      <c r="M49" s="30"/>
      <c r="N49" s="30"/>
      <c r="O49" s="30"/>
      <c r="P49" s="30"/>
      <c r="Q49" s="30" t="s">
        <v>103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29" t="s">
        <v>40</v>
      </c>
      <c r="AD49" s="29"/>
      <c r="AE49" s="29"/>
      <c r="AF49" s="29"/>
      <c r="AG49" s="29"/>
      <c r="AH49" s="31">
        <v>1</v>
      </c>
      <c r="AI49" s="31"/>
      <c r="AJ49" s="31"/>
      <c r="AK49" s="31"/>
      <c r="AL49" s="31"/>
      <c r="AM49" s="31"/>
      <c r="AN49" s="31"/>
      <c r="AO49" s="26">
        <v>5585.98</v>
      </c>
      <c r="AP49" s="26"/>
      <c r="AQ49" s="26"/>
      <c r="AR49" s="26"/>
      <c r="AS49" s="26"/>
      <c r="AT49" s="26"/>
      <c r="AU49" s="26"/>
      <c r="AV49" s="26"/>
      <c r="AW49" s="26">
        <v>5762.87</v>
      </c>
      <c r="AX49" s="26"/>
      <c r="AY49" s="26"/>
      <c r="AZ49" s="26"/>
      <c r="BA49" s="26"/>
      <c r="BB49" s="26"/>
      <c r="BC49" s="26"/>
      <c r="BD49" s="26"/>
      <c r="BE49" s="25">
        <v>5181</v>
      </c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6">
        <f t="shared" si="27"/>
        <v>5509.95</v>
      </c>
      <c r="CD49" s="26"/>
      <c r="CE49" s="26"/>
      <c r="CF49" s="26"/>
      <c r="CG49" s="26"/>
      <c r="CH49" s="26"/>
      <c r="CI49" s="26"/>
      <c r="CJ49" s="26"/>
      <c r="CK49" s="26"/>
      <c r="CL49" s="27">
        <f t="shared" si="28"/>
        <v>5509.95</v>
      </c>
      <c r="CM49" s="27"/>
      <c r="CN49" s="27"/>
      <c r="CO49" s="27"/>
      <c r="CP49" s="27"/>
      <c r="CQ49" s="27"/>
      <c r="CR49" s="27"/>
      <c r="CS49" s="27"/>
      <c r="CT49" s="27"/>
      <c r="CU49" s="27"/>
      <c r="CV49" s="6"/>
      <c r="CW49" s="6"/>
      <c r="CX49" s="6"/>
      <c r="CY49" s="6"/>
      <c r="CZ49" s="6"/>
      <c r="DA49" s="28">
        <f t="shared" si="29"/>
        <v>298.29280061711165</v>
      </c>
      <c r="DB49" s="28"/>
      <c r="DC49" s="28"/>
      <c r="DD49" s="28"/>
      <c r="DE49" s="28"/>
      <c r="DF49" s="28"/>
      <c r="DG49" s="28"/>
      <c r="DH49" s="28">
        <f t="shared" si="30"/>
        <v>5.4137115693810589</v>
      </c>
      <c r="DI49" s="28"/>
      <c r="DJ49" s="28"/>
      <c r="DK49" s="28"/>
      <c r="DL49" s="28"/>
      <c r="DM49" s="28"/>
      <c r="DN49" s="28"/>
      <c r="DO49" s="6"/>
      <c r="DP49" s="6"/>
      <c r="DQ49" s="6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8">
        <v>1</v>
      </c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</row>
    <row r="50" spans="1:163" s="24" customFormat="1" ht="120" customHeight="1" x14ac:dyDescent="0.25">
      <c r="A50" s="29">
        <v>30</v>
      </c>
      <c r="B50" s="29"/>
      <c r="C50" s="29"/>
      <c r="D50" s="29"/>
      <c r="E50" s="29"/>
      <c r="F50" s="29"/>
      <c r="G50" s="30" t="s">
        <v>104</v>
      </c>
      <c r="H50" s="30"/>
      <c r="I50" s="30"/>
      <c r="J50" s="30"/>
      <c r="K50" s="30"/>
      <c r="L50" s="30"/>
      <c r="M50" s="30"/>
      <c r="N50" s="30"/>
      <c r="O50" s="30"/>
      <c r="P50" s="30"/>
      <c r="Q50" s="30" t="s">
        <v>105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29" t="s">
        <v>40</v>
      </c>
      <c r="AD50" s="29"/>
      <c r="AE50" s="29"/>
      <c r="AF50" s="29"/>
      <c r="AG50" s="29"/>
      <c r="AH50" s="31">
        <v>2</v>
      </c>
      <c r="AI50" s="31"/>
      <c r="AJ50" s="31"/>
      <c r="AK50" s="31"/>
      <c r="AL50" s="31"/>
      <c r="AM50" s="31"/>
      <c r="AN50" s="31"/>
      <c r="AO50" s="26">
        <v>2985.98</v>
      </c>
      <c r="AP50" s="26"/>
      <c r="AQ50" s="26"/>
      <c r="AR50" s="26"/>
      <c r="AS50" s="26"/>
      <c r="AT50" s="26"/>
      <c r="AU50" s="26"/>
      <c r="AV50" s="26"/>
      <c r="AW50" s="26">
        <v>2992.87</v>
      </c>
      <c r="AX50" s="26"/>
      <c r="AY50" s="26"/>
      <c r="AZ50" s="26"/>
      <c r="BA50" s="26"/>
      <c r="BB50" s="26"/>
      <c r="BC50" s="26"/>
      <c r="BD50" s="26"/>
      <c r="BE50" s="25">
        <v>2980</v>
      </c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6">
        <f t="shared" si="27"/>
        <v>2986.28</v>
      </c>
      <c r="CD50" s="26"/>
      <c r="CE50" s="26"/>
      <c r="CF50" s="26"/>
      <c r="CG50" s="26"/>
      <c r="CH50" s="26"/>
      <c r="CI50" s="26"/>
      <c r="CJ50" s="26"/>
      <c r="CK50" s="26"/>
      <c r="CL50" s="27">
        <f t="shared" si="28"/>
        <v>5972.56</v>
      </c>
      <c r="CM50" s="27"/>
      <c r="CN50" s="27"/>
      <c r="CO50" s="27"/>
      <c r="CP50" s="27"/>
      <c r="CQ50" s="27"/>
      <c r="CR50" s="27"/>
      <c r="CS50" s="27"/>
      <c r="CT50" s="27"/>
      <c r="CU50" s="27"/>
      <c r="CV50" s="6"/>
      <c r="CW50" s="6"/>
      <c r="CX50" s="6"/>
      <c r="CY50" s="6"/>
      <c r="CZ50" s="6"/>
      <c r="DA50" s="28">
        <f t="shared" si="29"/>
        <v>6.4403597208022942</v>
      </c>
      <c r="DB50" s="28"/>
      <c r="DC50" s="28"/>
      <c r="DD50" s="28"/>
      <c r="DE50" s="28"/>
      <c r="DF50" s="28"/>
      <c r="DG50" s="28"/>
      <c r="DH50" s="28">
        <f t="shared" si="30"/>
        <v>0.21566496513395575</v>
      </c>
      <c r="DI50" s="28"/>
      <c r="DJ50" s="28"/>
      <c r="DK50" s="28"/>
      <c r="DL50" s="28"/>
      <c r="DM50" s="28"/>
      <c r="DN50" s="28"/>
      <c r="DO50" s="6"/>
      <c r="DP50" s="6"/>
      <c r="DQ50" s="6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8">
        <v>1</v>
      </c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</row>
    <row r="51" spans="1:163" s="24" customFormat="1" ht="120" customHeight="1" x14ac:dyDescent="0.25">
      <c r="A51" s="29">
        <v>31</v>
      </c>
      <c r="B51" s="29"/>
      <c r="C51" s="29"/>
      <c r="D51" s="29"/>
      <c r="E51" s="29"/>
      <c r="F51" s="29"/>
      <c r="G51" s="30" t="s">
        <v>106</v>
      </c>
      <c r="H51" s="30"/>
      <c r="I51" s="30"/>
      <c r="J51" s="30"/>
      <c r="K51" s="30"/>
      <c r="L51" s="30"/>
      <c r="M51" s="30"/>
      <c r="N51" s="30"/>
      <c r="O51" s="30"/>
      <c r="P51" s="30"/>
      <c r="Q51" s="30" t="s">
        <v>107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29" t="s">
        <v>40</v>
      </c>
      <c r="AD51" s="29"/>
      <c r="AE51" s="29"/>
      <c r="AF51" s="29"/>
      <c r="AG51" s="29"/>
      <c r="AH51" s="31">
        <v>5</v>
      </c>
      <c r="AI51" s="31"/>
      <c r="AJ51" s="31"/>
      <c r="AK51" s="31"/>
      <c r="AL51" s="31"/>
      <c r="AM51" s="31"/>
      <c r="AN51" s="31"/>
      <c r="AO51" s="26">
        <v>148</v>
      </c>
      <c r="AP51" s="26"/>
      <c r="AQ51" s="26"/>
      <c r="AR51" s="26"/>
      <c r="AS51" s="26"/>
      <c r="AT51" s="26"/>
      <c r="AU51" s="26"/>
      <c r="AV51" s="26"/>
      <c r="AW51" s="26">
        <v>149</v>
      </c>
      <c r="AX51" s="26"/>
      <c r="AY51" s="26"/>
      <c r="AZ51" s="26"/>
      <c r="BA51" s="26"/>
      <c r="BB51" s="26"/>
      <c r="BC51" s="26"/>
      <c r="BD51" s="26"/>
      <c r="BE51" s="25">
        <v>148.5</v>
      </c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6">
        <f t="shared" si="27"/>
        <v>148.5</v>
      </c>
      <c r="CD51" s="26"/>
      <c r="CE51" s="26"/>
      <c r="CF51" s="26"/>
      <c r="CG51" s="26"/>
      <c r="CH51" s="26"/>
      <c r="CI51" s="26"/>
      <c r="CJ51" s="26"/>
      <c r="CK51" s="26"/>
      <c r="CL51" s="27">
        <f t="shared" si="28"/>
        <v>742.5</v>
      </c>
      <c r="CM51" s="27"/>
      <c r="CN51" s="27"/>
      <c r="CO51" s="27"/>
      <c r="CP51" s="27"/>
      <c r="CQ51" s="27"/>
      <c r="CR51" s="27"/>
      <c r="CS51" s="27"/>
      <c r="CT51" s="27"/>
      <c r="CU51" s="27"/>
      <c r="CV51" s="6"/>
      <c r="CW51" s="6"/>
      <c r="CX51" s="6"/>
      <c r="CY51" s="6"/>
      <c r="CZ51" s="6"/>
      <c r="DA51" s="28">
        <f t="shared" si="29"/>
        <v>0.5</v>
      </c>
      <c r="DB51" s="28"/>
      <c r="DC51" s="28"/>
      <c r="DD51" s="28"/>
      <c r="DE51" s="28"/>
      <c r="DF51" s="28"/>
      <c r="DG51" s="28"/>
      <c r="DH51" s="28">
        <f t="shared" si="30"/>
        <v>0.33670033670033667</v>
      </c>
      <c r="DI51" s="28"/>
      <c r="DJ51" s="28"/>
      <c r="DK51" s="28"/>
      <c r="DL51" s="28"/>
      <c r="DM51" s="28"/>
      <c r="DN51" s="28"/>
      <c r="DO51" s="6"/>
      <c r="DP51" s="6"/>
      <c r="DQ51" s="6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8">
        <v>1</v>
      </c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</row>
    <row r="52" spans="1:163" s="24" customFormat="1" ht="120" customHeight="1" x14ac:dyDescent="0.25">
      <c r="A52" s="29">
        <v>32</v>
      </c>
      <c r="B52" s="29"/>
      <c r="C52" s="29"/>
      <c r="D52" s="29"/>
      <c r="E52" s="29"/>
      <c r="F52" s="29"/>
      <c r="G52" s="30" t="s">
        <v>108</v>
      </c>
      <c r="H52" s="30"/>
      <c r="I52" s="30"/>
      <c r="J52" s="30"/>
      <c r="K52" s="30"/>
      <c r="L52" s="30"/>
      <c r="M52" s="30"/>
      <c r="N52" s="30"/>
      <c r="O52" s="30"/>
      <c r="P52" s="30"/>
      <c r="Q52" s="30" t="s">
        <v>109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29" t="s">
        <v>40</v>
      </c>
      <c r="AD52" s="29"/>
      <c r="AE52" s="29"/>
      <c r="AF52" s="29"/>
      <c r="AG52" s="29"/>
      <c r="AH52" s="31">
        <v>5</v>
      </c>
      <c r="AI52" s="31"/>
      <c r="AJ52" s="31"/>
      <c r="AK52" s="31"/>
      <c r="AL52" s="31"/>
      <c r="AM52" s="31"/>
      <c r="AN52" s="31"/>
      <c r="AO52" s="26">
        <v>188</v>
      </c>
      <c r="AP52" s="26"/>
      <c r="AQ52" s="26"/>
      <c r="AR52" s="26"/>
      <c r="AS52" s="26"/>
      <c r="AT52" s="26"/>
      <c r="AU52" s="26"/>
      <c r="AV52" s="26"/>
      <c r="AW52" s="26">
        <v>187.85</v>
      </c>
      <c r="AX52" s="26"/>
      <c r="AY52" s="26"/>
      <c r="AZ52" s="26"/>
      <c r="BA52" s="26"/>
      <c r="BB52" s="26"/>
      <c r="BC52" s="26"/>
      <c r="BD52" s="26"/>
      <c r="BE52" s="25">
        <v>187</v>
      </c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6">
        <f t="shared" si="27"/>
        <v>187.62</v>
      </c>
      <c r="CD52" s="26"/>
      <c r="CE52" s="26"/>
      <c r="CF52" s="26"/>
      <c r="CG52" s="26"/>
      <c r="CH52" s="26"/>
      <c r="CI52" s="26"/>
      <c r="CJ52" s="26"/>
      <c r="CK52" s="26"/>
      <c r="CL52" s="27">
        <f t="shared" si="28"/>
        <v>938.1</v>
      </c>
      <c r="CM52" s="27"/>
      <c r="CN52" s="27"/>
      <c r="CO52" s="27"/>
      <c r="CP52" s="27"/>
      <c r="CQ52" s="27"/>
      <c r="CR52" s="27"/>
      <c r="CS52" s="27"/>
      <c r="CT52" s="27"/>
      <c r="CU52" s="27"/>
      <c r="CV52" s="6"/>
      <c r="CW52" s="6"/>
      <c r="CX52" s="6"/>
      <c r="CY52" s="6"/>
      <c r="CZ52" s="6"/>
      <c r="DA52" s="28">
        <f t="shared" si="29"/>
        <v>0.53928965624544667</v>
      </c>
      <c r="DB52" s="28"/>
      <c r="DC52" s="28"/>
      <c r="DD52" s="28"/>
      <c r="DE52" s="28"/>
      <c r="DF52" s="28"/>
      <c r="DG52" s="28"/>
      <c r="DH52" s="28">
        <f t="shared" si="30"/>
        <v>0.28743719019584618</v>
      </c>
      <c r="DI52" s="28"/>
      <c r="DJ52" s="28"/>
      <c r="DK52" s="28"/>
      <c r="DL52" s="28"/>
      <c r="DM52" s="28"/>
      <c r="DN52" s="28"/>
      <c r="DO52" s="6"/>
      <c r="DP52" s="6"/>
      <c r="DQ52" s="6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8">
        <v>1</v>
      </c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</row>
    <row r="53" spans="1:163" s="24" customFormat="1" ht="120" customHeight="1" x14ac:dyDescent="0.25">
      <c r="A53" s="29">
        <v>33</v>
      </c>
      <c r="B53" s="29"/>
      <c r="C53" s="29"/>
      <c r="D53" s="29"/>
      <c r="E53" s="29"/>
      <c r="F53" s="29"/>
      <c r="G53" s="30" t="s">
        <v>110</v>
      </c>
      <c r="H53" s="30"/>
      <c r="I53" s="30"/>
      <c r="J53" s="30"/>
      <c r="K53" s="30"/>
      <c r="L53" s="30"/>
      <c r="M53" s="30"/>
      <c r="N53" s="30"/>
      <c r="O53" s="30"/>
      <c r="P53" s="30"/>
      <c r="Q53" s="30" t="s">
        <v>111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29" t="s">
        <v>40</v>
      </c>
      <c r="AD53" s="29"/>
      <c r="AE53" s="29"/>
      <c r="AF53" s="29"/>
      <c r="AG53" s="29"/>
      <c r="AH53" s="31">
        <v>5</v>
      </c>
      <c r="AI53" s="31"/>
      <c r="AJ53" s="31"/>
      <c r="AK53" s="31"/>
      <c r="AL53" s="31"/>
      <c r="AM53" s="31"/>
      <c r="AN53" s="31"/>
      <c r="AO53" s="26">
        <v>148</v>
      </c>
      <c r="AP53" s="26"/>
      <c r="AQ53" s="26"/>
      <c r="AR53" s="26"/>
      <c r="AS53" s="26"/>
      <c r="AT53" s="26"/>
      <c r="AU53" s="26"/>
      <c r="AV53" s="26"/>
      <c r="AW53" s="26">
        <v>149</v>
      </c>
      <c r="AX53" s="26"/>
      <c r="AY53" s="26"/>
      <c r="AZ53" s="26"/>
      <c r="BA53" s="26"/>
      <c r="BB53" s="26"/>
      <c r="BC53" s="26"/>
      <c r="BD53" s="26"/>
      <c r="BE53" s="25">
        <v>148.5</v>
      </c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6">
        <f t="shared" si="27"/>
        <v>148.5</v>
      </c>
      <c r="CD53" s="26"/>
      <c r="CE53" s="26"/>
      <c r="CF53" s="26"/>
      <c r="CG53" s="26"/>
      <c r="CH53" s="26"/>
      <c r="CI53" s="26"/>
      <c r="CJ53" s="26"/>
      <c r="CK53" s="26"/>
      <c r="CL53" s="27">
        <f t="shared" si="28"/>
        <v>742.5</v>
      </c>
      <c r="CM53" s="27"/>
      <c r="CN53" s="27"/>
      <c r="CO53" s="27"/>
      <c r="CP53" s="27"/>
      <c r="CQ53" s="27"/>
      <c r="CR53" s="27"/>
      <c r="CS53" s="27"/>
      <c r="CT53" s="27"/>
      <c r="CU53" s="27"/>
      <c r="CV53" s="6"/>
      <c r="CW53" s="6"/>
      <c r="CX53" s="6"/>
      <c r="CY53" s="6"/>
      <c r="CZ53" s="6"/>
      <c r="DA53" s="28">
        <f t="shared" si="29"/>
        <v>0.5</v>
      </c>
      <c r="DB53" s="28"/>
      <c r="DC53" s="28"/>
      <c r="DD53" s="28"/>
      <c r="DE53" s="28"/>
      <c r="DF53" s="28"/>
      <c r="DG53" s="28"/>
      <c r="DH53" s="28">
        <f t="shared" si="30"/>
        <v>0.33670033670033667</v>
      </c>
      <c r="DI53" s="28"/>
      <c r="DJ53" s="28"/>
      <c r="DK53" s="28"/>
      <c r="DL53" s="28"/>
      <c r="DM53" s="28"/>
      <c r="DN53" s="28"/>
      <c r="DO53" s="6"/>
      <c r="DP53" s="6"/>
      <c r="DQ53" s="6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8">
        <v>1</v>
      </c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</row>
    <row r="54" spans="1:163" s="24" customFormat="1" ht="120" customHeight="1" x14ac:dyDescent="0.25">
      <c r="A54" s="29">
        <v>34</v>
      </c>
      <c r="B54" s="29"/>
      <c r="C54" s="29"/>
      <c r="D54" s="29"/>
      <c r="E54" s="29"/>
      <c r="F54" s="29"/>
      <c r="G54" s="30" t="s">
        <v>112</v>
      </c>
      <c r="H54" s="30"/>
      <c r="I54" s="30"/>
      <c r="J54" s="30"/>
      <c r="K54" s="30"/>
      <c r="L54" s="30"/>
      <c r="M54" s="30"/>
      <c r="N54" s="30"/>
      <c r="O54" s="30"/>
      <c r="P54" s="30"/>
      <c r="Q54" s="30" t="s">
        <v>113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29" t="s">
        <v>40</v>
      </c>
      <c r="AD54" s="29"/>
      <c r="AE54" s="29"/>
      <c r="AF54" s="29"/>
      <c r="AG54" s="29"/>
      <c r="AH54" s="31">
        <v>5</v>
      </c>
      <c r="AI54" s="31"/>
      <c r="AJ54" s="31"/>
      <c r="AK54" s="31"/>
      <c r="AL54" s="31"/>
      <c r="AM54" s="31"/>
      <c r="AN54" s="31"/>
      <c r="AO54" s="26">
        <v>258.98</v>
      </c>
      <c r="AP54" s="26"/>
      <c r="AQ54" s="26"/>
      <c r="AR54" s="26"/>
      <c r="AS54" s="26"/>
      <c r="AT54" s="26"/>
      <c r="AU54" s="26"/>
      <c r="AV54" s="26"/>
      <c r="AW54" s="26">
        <v>276.87</v>
      </c>
      <c r="AX54" s="26"/>
      <c r="AY54" s="26"/>
      <c r="AZ54" s="26"/>
      <c r="BA54" s="26"/>
      <c r="BB54" s="26"/>
      <c r="BC54" s="26"/>
      <c r="BD54" s="26"/>
      <c r="BE54" s="25">
        <v>253</v>
      </c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6">
        <f t="shared" si="27"/>
        <v>262.95</v>
      </c>
      <c r="CD54" s="26"/>
      <c r="CE54" s="26"/>
      <c r="CF54" s="26"/>
      <c r="CG54" s="26"/>
      <c r="CH54" s="26"/>
      <c r="CI54" s="26"/>
      <c r="CJ54" s="26"/>
      <c r="CK54" s="26"/>
      <c r="CL54" s="27">
        <f t="shared" si="28"/>
        <v>1314.75</v>
      </c>
      <c r="CM54" s="27"/>
      <c r="CN54" s="27"/>
      <c r="CO54" s="27"/>
      <c r="CP54" s="27"/>
      <c r="CQ54" s="27"/>
      <c r="CR54" s="27"/>
      <c r="CS54" s="27"/>
      <c r="CT54" s="27"/>
      <c r="CU54" s="27"/>
      <c r="CV54" s="6"/>
      <c r="CW54" s="6"/>
      <c r="CX54" s="6"/>
      <c r="CY54" s="6"/>
      <c r="CZ54" s="6"/>
      <c r="DA54" s="28">
        <f t="shared" si="29"/>
        <v>12.420342185302303</v>
      </c>
      <c r="DB54" s="28"/>
      <c r="DC54" s="28"/>
      <c r="DD54" s="28"/>
      <c r="DE54" s="28"/>
      <c r="DF54" s="28"/>
      <c r="DG54" s="28"/>
      <c r="DH54" s="28">
        <f t="shared" si="30"/>
        <v>4.7234615650512657</v>
      </c>
      <c r="DI54" s="28"/>
      <c r="DJ54" s="28"/>
      <c r="DK54" s="28"/>
      <c r="DL54" s="28"/>
      <c r="DM54" s="28"/>
      <c r="DN54" s="28"/>
      <c r="DO54" s="6"/>
      <c r="DP54" s="6"/>
      <c r="DQ54" s="6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8">
        <v>1</v>
      </c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</row>
    <row r="55" spans="1:163" s="24" customFormat="1" ht="120" customHeight="1" x14ac:dyDescent="0.25">
      <c r="A55" s="29">
        <v>35</v>
      </c>
      <c r="B55" s="29"/>
      <c r="C55" s="29"/>
      <c r="D55" s="29"/>
      <c r="E55" s="29"/>
      <c r="F55" s="29"/>
      <c r="G55" s="30" t="s">
        <v>117</v>
      </c>
      <c r="H55" s="30"/>
      <c r="I55" s="30"/>
      <c r="J55" s="30"/>
      <c r="K55" s="30"/>
      <c r="L55" s="30"/>
      <c r="M55" s="30"/>
      <c r="N55" s="30"/>
      <c r="O55" s="30"/>
      <c r="P55" s="30"/>
      <c r="Q55" s="30" t="s">
        <v>116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29" t="s">
        <v>40</v>
      </c>
      <c r="AD55" s="29"/>
      <c r="AE55" s="29"/>
      <c r="AF55" s="29"/>
      <c r="AG55" s="29"/>
      <c r="AH55" s="31">
        <v>800</v>
      </c>
      <c r="AI55" s="31"/>
      <c r="AJ55" s="31"/>
      <c r="AK55" s="31"/>
      <c r="AL55" s="31"/>
      <c r="AM55" s="31"/>
      <c r="AN55" s="31"/>
      <c r="AO55" s="26">
        <v>13.89</v>
      </c>
      <c r="AP55" s="26"/>
      <c r="AQ55" s="26"/>
      <c r="AR55" s="26"/>
      <c r="AS55" s="26"/>
      <c r="AT55" s="26"/>
      <c r="AU55" s="26"/>
      <c r="AV55" s="26"/>
      <c r="AW55" s="26">
        <v>15.12</v>
      </c>
      <c r="AX55" s="26"/>
      <c r="AY55" s="26"/>
      <c r="AZ55" s="26"/>
      <c r="BA55" s="26"/>
      <c r="BB55" s="26"/>
      <c r="BC55" s="26"/>
      <c r="BD55" s="26"/>
      <c r="BE55" s="25">
        <v>14.2</v>
      </c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6">
        <f t="shared" si="27"/>
        <v>14.4</v>
      </c>
      <c r="CD55" s="26"/>
      <c r="CE55" s="26"/>
      <c r="CF55" s="26"/>
      <c r="CG55" s="26"/>
      <c r="CH55" s="26"/>
      <c r="CI55" s="26"/>
      <c r="CJ55" s="26"/>
      <c r="CK55" s="26"/>
      <c r="CL55" s="27">
        <f t="shared" si="28"/>
        <v>11520</v>
      </c>
      <c r="CM55" s="27"/>
      <c r="CN55" s="27"/>
      <c r="CO55" s="27"/>
      <c r="CP55" s="27"/>
      <c r="CQ55" s="27"/>
      <c r="CR55" s="27"/>
      <c r="CS55" s="27"/>
      <c r="CT55" s="27"/>
      <c r="CU55" s="27"/>
      <c r="CV55" s="6"/>
      <c r="CW55" s="6"/>
      <c r="CX55" s="6"/>
      <c r="CY55" s="6"/>
      <c r="CZ55" s="6"/>
      <c r="DA55" s="28">
        <f t="shared" si="29"/>
        <v>0.63971347752984897</v>
      </c>
      <c r="DB55" s="28"/>
      <c r="DC55" s="28"/>
      <c r="DD55" s="28"/>
      <c r="DE55" s="28"/>
      <c r="DF55" s="28"/>
      <c r="DG55" s="28"/>
      <c r="DH55" s="28">
        <f t="shared" si="30"/>
        <v>4.4424547050683962</v>
      </c>
      <c r="DI55" s="28"/>
      <c r="DJ55" s="28"/>
      <c r="DK55" s="28"/>
      <c r="DL55" s="28"/>
      <c r="DM55" s="28"/>
      <c r="DN55" s="28"/>
      <c r="DO55" s="6"/>
      <c r="DP55" s="6"/>
      <c r="DQ55" s="6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8">
        <v>1</v>
      </c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</row>
    <row r="56" spans="1:163" s="24" customFormat="1" ht="120" customHeight="1" x14ac:dyDescent="0.25">
      <c r="A56" s="29">
        <v>36</v>
      </c>
      <c r="B56" s="29"/>
      <c r="C56" s="29"/>
      <c r="D56" s="29"/>
      <c r="E56" s="29"/>
      <c r="F56" s="29"/>
      <c r="G56" s="30" t="s">
        <v>114</v>
      </c>
      <c r="H56" s="30"/>
      <c r="I56" s="30"/>
      <c r="J56" s="30"/>
      <c r="K56" s="30"/>
      <c r="L56" s="30"/>
      <c r="M56" s="30"/>
      <c r="N56" s="30"/>
      <c r="O56" s="30"/>
      <c r="P56" s="30"/>
      <c r="Q56" s="30" t="s">
        <v>115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29" t="s">
        <v>50</v>
      </c>
      <c r="AD56" s="29"/>
      <c r="AE56" s="29"/>
      <c r="AF56" s="29"/>
      <c r="AG56" s="29"/>
      <c r="AH56" s="31">
        <v>2</v>
      </c>
      <c r="AI56" s="31"/>
      <c r="AJ56" s="31"/>
      <c r="AK56" s="31"/>
      <c r="AL56" s="31"/>
      <c r="AM56" s="31"/>
      <c r="AN56" s="31"/>
      <c r="AO56" s="26">
        <v>289.98</v>
      </c>
      <c r="AP56" s="26"/>
      <c r="AQ56" s="26"/>
      <c r="AR56" s="26"/>
      <c r="AS56" s="26"/>
      <c r="AT56" s="26"/>
      <c r="AU56" s="26"/>
      <c r="AV56" s="26"/>
      <c r="AW56" s="26">
        <v>296.87</v>
      </c>
      <c r="AX56" s="26"/>
      <c r="AY56" s="26"/>
      <c r="AZ56" s="26"/>
      <c r="BA56" s="26"/>
      <c r="BB56" s="26"/>
      <c r="BC56" s="26"/>
      <c r="BD56" s="26"/>
      <c r="BE56" s="25">
        <v>290.39999999999998</v>
      </c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6">
        <f t="shared" si="27"/>
        <v>292.42</v>
      </c>
      <c r="CD56" s="26"/>
      <c r="CE56" s="26"/>
      <c r="CF56" s="26"/>
      <c r="CG56" s="26"/>
      <c r="CH56" s="26"/>
      <c r="CI56" s="26"/>
      <c r="CJ56" s="26"/>
      <c r="CK56" s="26"/>
      <c r="CL56" s="27">
        <f t="shared" si="28"/>
        <v>584.84</v>
      </c>
      <c r="CM56" s="27"/>
      <c r="CN56" s="27"/>
      <c r="CO56" s="27"/>
      <c r="CP56" s="27"/>
      <c r="CQ56" s="27"/>
      <c r="CR56" s="27"/>
      <c r="CS56" s="27"/>
      <c r="CT56" s="27"/>
      <c r="CU56" s="27"/>
      <c r="CV56" s="6"/>
      <c r="CW56" s="6"/>
      <c r="CX56" s="6"/>
      <c r="CY56" s="6"/>
      <c r="CZ56" s="6"/>
      <c r="DA56" s="28">
        <f t="shared" si="29"/>
        <v>3.8624128900641055</v>
      </c>
      <c r="DB56" s="28"/>
      <c r="DC56" s="28"/>
      <c r="DD56" s="28"/>
      <c r="DE56" s="28"/>
      <c r="DF56" s="28"/>
      <c r="DG56" s="28"/>
      <c r="DH56" s="28">
        <f t="shared" si="30"/>
        <v>1.3208442958977173</v>
      </c>
      <c r="DI56" s="28"/>
      <c r="DJ56" s="28"/>
      <c r="DK56" s="28"/>
      <c r="DL56" s="28"/>
      <c r="DM56" s="28"/>
      <c r="DN56" s="28"/>
      <c r="DO56" s="6"/>
      <c r="DP56" s="6"/>
      <c r="DQ56" s="6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8">
        <v>1</v>
      </c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</row>
    <row r="57" spans="1:163" s="24" customFormat="1" ht="120" customHeight="1" x14ac:dyDescent="0.25">
      <c r="A57" s="29">
        <v>37</v>
      </c>
      <c r="B57" s="29"/>
      <c r="C57" s="29"/>
      <c r="D57" s="29"/>
      <c r="E57" s="29"/>
      <c r="F57" s="29"/>
      <c r="G57" s="30" t="s">
        <v>118</v>
      </c>
      <c r="H57" s="30"/>
      <c r="I57" s="30"/>
      <c r="J57" s="30"/>
      <c r="K57" s="30"/>
      <c r="L57" s="30"/>
      <c r="M57" s="30"/>
      <c r="N57" s="30"/>
      <c r="O57" s="30"/>
      <c r="P57" s="30"/>
      <c r="Q57" s="30" t="s">
        <v>119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29" t="s">
        <v>40</v>
      </c>
      <c r="AD57" s="29"/>
      <c r="AE57" s="29"/>
      <c r="AF57" s="29"/>
      <c r="AG57" s="29"/>
      <c r="AH57" s="31">
        <v>1</v>
      </c>
      <c r="AI57" s="31"/>
      <c r="AJ57" s="31"/>
      <c r="AK57" s="31"/>
      <c r="AL57" s="31"/>
      <c r="AM57" s="31"/>
      <c r="AN57" s="31"/>
      <c r="AO57" s="26">
        <v>1585.98</v>
      </c>
      <c r="AP57" s="26"/>
      <c r="AQ57" s="26"/>
      <c r="AR57" s="26"/>
      <c r="AS57" s="26"/>
      <c r="AT57" s="26"/>
      <c r="AU57" s="26"/>
      <c r="AV57" s="26"/>
      <c r="AW57" s="26">
        <v>1762.87</v>
      </c>
      <c r="AX57" s="26"/>
      <c r="AY57" s="26"/>
      <c r="AZ57" s="26"/>
      <c r="BA57" s="26"/>
      <c r="BB57" s="26"/>
      <c r="BC57" s="26"/>
      <c r="BD57" s="26"/>
      <c r="BE57" s="25">
        <v>1425.74</v>
      </c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6">
        <f t="shared" ref="CC57:CC59" si="31">ROUND(AVERAGE(AO57:CB57),2)</f>
        <v>1591.53</v>
      </c>
      <c r="CD57" s="26"/>
      <c r="CE57" s="26"/>
      <c r="CF57" s="26"/>
      <c r="CG57" s="26"/>
      <c r="CH57" s="26"/>
      <c r="CI57" s="26"/>
      <c r="CJ57" s="26"/>
      <c r="CK57" s="26"/>
      <c r="CL57" s="27">
        <f t="shared" ref="CL57:CL59" si="32">AH57*CC57</f>
        <v>1591.53</v>
      </c>
      <c r="CM57" s="27"/>
      <c r="CN57" s="27"/>
      <c r="CO57" s="27"/>
      <c r="CP57" s="27"/>
      <c r="CQ57" s="27"/>
      <c r="CR57" s="27"/>
      <c r="CS57" s="27"/>
      <c r="CT57" s="27"/>
      <c r="CU57" s="27"/>
      <c r="CV57" s="6"/>
      <c r="CW57" s="6"/>
      <c r="CX57" s="6"/>
      <c r="CY57" s="6"/>
      <c r="CZ57" s="6"/>
      <c r="DA57" s="28">
        <f t="shared" ref="DA57:DA59" si="33">STDEVA(AO57:CB57)</f>
        <v>168.63351120106577</v>
      </c>
      <c r="DB57" s="28"/>
      <c r="DC57" s="28"/>
      <c r="DD57" s="28"/>
      <c r="DE57" s="28"/>
      <c r="DF57" s="28"/>
      <c r="DG57" s="28"/>
      <c r="DH57" s="28">
        <f t="shared" ref="DH57:DH59" si="34">DA57/CC57*100</f>
        <v>10.595685359438137</v>
      </c>
      <c r="DI57" s="28"/>
      <c r="DJ57" s="28"/>
      <c r="DK57" s="28"/>
      <c r="DL57" s="28"/>
      <c r="DM57" s="28"/>
      <c r="DN57" s="28"/>
      <c r="DO57" s="6"/>
      <c r="DP57" s="6"/>
      <c r="DQ57" s="6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8">
        <v>1</v>
      </c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</row>
    <row r="58" spans="1:163" s="24" customFormat="1" ht="120" customHeight="1" x14ac:dyDescent="0.25">
      <c r="A58" s="29">
        <v>38</v>
      </c>
      <c r="B58" s="29"/>
      <c r="C58" s="29"/>
      <c r="D58" s="29"/>
      <c r="E58" s="29"/>
      <c r="F58" s="29"/>
      <c r="G58" s="30" t="s">
        <v>120</v>
      </c>
      <c r="H58" s="30"/>
      <c r="I58" s="30"/>
      <c r="J58" s="30"/>
      <c r="K58" s="30"/>
      <c r="L58" s="30"/>
      <c r="M58" s="30"/>
      <c r="N58" s="30"/>
      <c r="O58" s="30"/>
      <c r="P58" s="30"/>
      <c r="Q58" s="30" t="s">
        <v>121</v>
      </c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29" t="s">
        <v>40</v>
      </c>
      <c r="AD58" s="29"/>
      <c r="AE58" s="29"/>
      <c r="AF58" s="29"/>
      <c r="AG58" s="29"/>
      <c r="AH58" s="31">
        <v>5</v>
      </c>
      <c r="AI58" s="31"/>
      <c r="AJ58" s="31"/>
      <c r="AK58" s="31"/>
      <c r="AL58" s="31"/>
      <c r="AM58" s="31"/>
      <c r="AN58" s="31"/>
      <c r="AO58" s="26">
        <v>1385.98</v>
      </c>
      <c r="AP58" s="26"/>
      <c r="AQ58" s="26"/>
      <c r="AR58" s="26"/>
      <c r="AS58" s="26"/>
      <c r="AT58" s="26"/>
      <c r="AU58" s="26"/>
      <c r="AV58" s="26"/>
      <c r="AW58" s="26">
        <v>1262.8699999999999</v>
      </c>
      <c r="AX58" s="26"/>
      <c r="AY58" s="26"/>
      <c r="AZ58" s="26"/>
      <c r="BA58" s="26"/>
      <c r="BB58" s="26"/>
      <c r="BC58" s="26"/>
      <c r="BD58" s="26"/>
      <c r="BE58" s="25">
        <v>1210</v>
      </c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6">
        <f t="shared" si="31"/>
        <v>1286.28</v>
      </c>
      <c r="CD58" s="26"/>
      <c r="CE58" s="26"/>
      <c r="CF58" s="26"/>
      <c r="CG58" s="26"/>
      <c r="CH58" s="26"/>
      <c r="CI58" s="26"/>
      <c r="CJ58" s="26"/>
      <c r="CK58" s="26"/>
      <c r="CL58" s="27">
        <f t="shared" si="32"/>
        <v>6431.4</v>
      </c>
      <c r="CM58" s="27"/>
      <c r="CN58" s="27"/>
      <c r="CO58" s="27"/>
      <c r="CP58" s="27"/>
      <c r="CQ58" s="27"/>
      <c r="CR58" s="27"/>
      <c r="CS58" s="27"/>
      <c r="CT58" s="27"/>
      <c r="CU58" s="27"/>
      <c r="CV58" s="6"/>
      <c r="CW58" s="6"/>
      <c r="CX58" s="6"/>
      <c r="CY58" s="6"/>
      <c r="CZ58" s="6"/>
      <c r="DA58" s="28">
        <f t="shared" si="33"/>
        <v>90.296058791806288</v>
      </c>
      <c r="DB58" s="28"/>
      <c r="DC58" s="28"/>
      <c r="DD58" s="28"/>
      <c r="DE58" s="28"/>
      <c r="DF58" s="28"/>
      <c r="DG58" s="28"/>
      <c r="DH58" s="28">
        <f t="shared" si="34"/>
        <v>7.0199380221885042</v>
      </c>
      <c r="DI58" s="28"/>
      <c r="DJ58" s="28"/>
      <c r="DK58" s="28"/>
      <c r="DL58" s="28"/>
      <c r="DM58" s="28"/>
      <c r="DN58" s="28"/>
      <c r="DO58" s="6"/>
      <c r="DP58" s="6"/>
      <c r="DQ58" s="6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8">
        <v>1</v>
      </c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</row>
    <row r="59" spans="1:163" s="24" customFormat="1" ht="120" customHeight="1" x14ac:dyDescent="0.25">
      <c r="A59" s="29">
        <v>39</v>
      </c>
      <c r="B59" s="29"/>
      <c r="C59" s="29"/>
      <c r="D59" s="29"/>
      <c r="E59" s="29"/>
      <c r="F59" s="29"/>
      <c r="G59" s="30" t="s">
        <v>122</v>
      </c>
      <c r="H59" s="30"/>
      <c r="I59" s="30"/>
      <c r="J59" s="30"/>
      <c r="K59" s="30"/>
      <c r="L59" s="30"/>
      <c r="M59" s="30"/>
      <c r="N59" s="30"/>
      <c r="O59" s="30"/>
      <c r="P59" s="30"/>
      <c r="Q59" s="30" t="s">
        <v>123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29" t="s">
        <v>40</v>
      </c>
      <c r="AD59" s="29"/>
      <c r="AE59" s="29"/>
      <c r="AF59" s="29"/>
      <c r="AG59" s="29"/>
      <c r="AH59" s="31">
        <v>5</v>
      </c>
      <c r="AI59" s="31"/>
      <c r="AJ59" s="31"/>
      <c r="AK59" s="31"/>
      <c r="AL59" s="31"/>
      <c r="AM59" s="31"/>
      <c r="AN59" s="31"/>
      <c r="AO59" s="26">
        <v>1085.98</v>
      </c>
      <c r="AP59" s="26"/>
      <c r="AQ59" s="26"/>
      <c r="AR59" s="26"/>
      <c r="AS59" s="26"/>
      <c r="AT59" s="26"/>
      <c r="AU59" s="26"/>
      <c r="AV59" s="26"/>
      <c r="AW59" s="26">
        <v>1062.8699999999999</v>
      </c>
      <c r="AX59" s="26"/>
      <c r="AY59" s="26"/>
      <c r="AZ59" s="26"/>
      <c r="BA59" s="26"/>
      <c r="BB59" s="26"/>
      <c r="BC59" s="26"/>
      <c r="BD59" s="26"/>
      <c r="BE59" s="25">
        <v>1056</v>
      </c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6">
        <f t="shared" si="31"/>
        <v>1068.28</v>
      </c>
      <c r="CD59" s="26"/>
      <c r="CE59" s="26"/>
      <c r="CF59" s="26"/>
      <c r="CG59" s="26"/>
      <c r="CH59" s="26"/>
      <c r="CI59" s="26"/>
      <c r="CJ59" s="26"/>
      <c r="CK59" s="26"/>
      <c r="CL59" s="27">
        <f t="shared" si="32"/>
        <v>5341.4</v>
      </c>
      <c r="CM59" s="27"/>
      <c r="CN59" s="27"/>
      <c r="CO59" s="27"/>
      <c r="CP59" s="27"/>
      <c r="CQ59" s="27"/>
      <c r="CR59" s="27"/>
      <c r="CS59" s="27"/>
      <c r="CT59" s="27"/>
      <c r="CU59" s="27"/>
      <c r="CV59" s="6"/>
      <c r="CW59" s="6"/>
      <c r="CX59" s="6"/>
      <c r="CY59" s="6"/>
      <c r="CZ59" s="6"/>
      <c r="DA59" s="28">
        <f t="shared" si="33"/>
        <v>15.705993548111952</v>
      </c>
      <c r="DB59" s="28"/>
      <c r="DC59" s="28"/>
      <c r="DD59" s="28"/>
      <c r="DE59" s="28"/>
      <c r="DF59" s="28"/>
      <c r="DG59" s="28"/>
      <c r="DH59" s="28">
        <f t="shared" si="34"/>
        <v>1.4702131976740136</v>
      </c>
      <c r="DI59" s="28"/>
      <c r="DJ59" s="28"/>
      <c r="DK59" s="28"/>
      <c r="DL59" s="28"/>
      <c r="DM59" s="28"/>
      <c r="DN59" s="28"/>
      <c r="DO59" s="6"/>
      <c r="DP59" s="6"/>
      <c r="DQ59" s="6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8">
        <v>1</v>
      </c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</row>
    <row r="60" spans="1:163" s="24" customFormat="1" ht="120" customHeight="1" x14ac:dyDescent="0.25">
      <c r="A60" s="29">
        <v>40</v>
      </c>
      <c r="B60" s="29"/>
      <c r="C60" s="29"/>
      <c r="D60" s="29"/>
      <c r="E60" s="29"/>
      <c r="F60" s="29"/>
      <c r="G60" s="30" t="s">
        <v>124</v>
      </c>
      <c r="H60" s="30"/>
      <c r="I60" s="30"/>
      <c r="J60" s="30"/>
      <c r="K60" s="30"/>
      <c r="L60" s="30"/>
      <c r="M60" s="30"/>
      <c r="N60" s="30"/>
      <c r="O60" s="30"/>
      <c r="P60" s="30"/>
      <c r="Q60" s="30" t="s">
        <v>125</v>
      </c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29" t="s">
        <v>40</v>
      </c>
      <c r="AD60" s="29"/>
      <c r="AE60" s="29"/>
      <c r="AF60" s="29"/>
      <c r="AG60" s="29"/>
      <c r="AH60" s="31">
        <v>2</v>
      </c>
      <c r="AI60" s="31"/>
      <c r="AJ60" s="31"/>
      <c r="AK60" s="31"/>
      <c r="AL60" s="31"/>
      <c r="AM60" s="31"/>
      <c r="AN60" s="31"/>
      <c r="AO60" s="26">
        <v>985.98</v>
      </c>
      <c r="AP60" s="26"/>
      <c r="AQ60" s="26"/>
      <c r="AR60" s="26"/>
      <c r="AS60" s="26"/>
      <c r="AT60" s="26"/>
      <c r="AU60" s="26"/>
      <c r="AV60" s="26"/>
      <c r="AW60" s="26">
        <v>962.87</v>
      </c>
      <c r="AX60" s="26"/>
      <c r="AY60" s="26"/>
      <c r="AZ60" s="26"/>
      <c r="BA60" s="26"/>
      <c r="BB60" s="26"/>
      <c r="BC60" s="26"/>
      <c r="BD60" s="26"/>
      <c r="BE60" s="25">
        <v>946</v>
      </c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6">
        <f t="shared" ref="CC60:CC65" si="35">ROUND(AVERAGE(AO60:CB60),2)</f>
        <v>964.95</v>
      </c>
      <c r="CD60" s="26"/>
      <c r="CE60" s="26"/>
      <c r="CF60" s="26"/>
      <c r="CG60" s="26"/>
      <c r="CH60" s="26"/>
      <c r="CI60" s="26"/>
      <c r="CJ60" s="26"/>
      <c r="CK60" s="26"/>
      <c r="CL60" s="27">
        <f t="shared" ref="CL60:CL65" si="36">AH60*CC60</f>
        <v>1929.9</v>
      </c>
      <c r="CM60" s="27"/>
      <c r="CN60" s="27"/>
      <c r="CO60" s="27"/>
      <c r="CP60" s="27"/>
      <c r="CQ60" s="27"/>
      <c r="CR60" s="27"/>
      <c r="CS60" s="27"/>
      <c r="CT60" s="27"/>
      <c r="CU60" s="27"/>
      <c r="CV60" s="6"/>
      <c r="CW60" s="6"/>
      <c r="CX60" s="6"/>
      <c r="CY60" s="6"/>
      <c r="CZ60" s="6"/>
      <c r="DA60" s="28">
        <f t="shared" ref="DA60:DA65" si="37">STDEVA(AO60:CB60)</f>
        <v>20.070996487469184</v>
      </c>
      <c r="DB60" s="28"/>
      <c r="DC60" s="28"/>
      <c r="DD60" s="28"/>
      <c r="DE60" s="28"/>
      <c r="DF60" s="28"/>
      <c r="DG60" s="28"/>
      <c r="DH60" s="28">
        <f t="shared" ref="DH60:DH65" si="38">DA60/CC60*100</f>
        <v>2.0800037812808108</v>
      </c>
      <c r="DI60" s="28"/>
      <c r="DJ60" s="28"/>
      <c r="DK60" s="28"/>
      <c r="DL60" s="28"/>
      <c r="DM60" s="28"/>
      <c r="DN60" s="28"/>
      <c r="DO60" s="6"/>
      <c r="DP60" s="6"/>
      <c r="DQ60" s="6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8">
        <v>1</v>
      </c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</row>
    <row r="61" spans="1:163" s="24" customFormat="1" ht="120" customHeight="1" x14ac:dyDescent="0.25">
      <c r="A61" s="29">
        <v>41</v>
      </c>
      <c r="B61" s="29"/>
      <c r="C61" s="29"/>
      <c r="D61" s="29"/>
      <c r="E61" s="29"/>
      <c r="F61" s="29"/>
      <c r="G61" s="30" t="s">
        <v>126</v>
      </c>
      <c r="H61" s="30"/>
      <c r="I61" s="30"/>
      <c r="J61" s="30"/>
      <c r="K61" s="30"/>
      <c r="L61" s="30"/>
      <c r="M61" s="30"/>
      <c r="N61" s="30"/>
      <c r="O61" s="30"/>
      <c r="P61" s="30"/>
      <c r="Q61" s="30" t="s">
        <v>127</v>
      </c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29" t="s">
        <v>40</v>
      </c>
      <c r="AD61" s="29"/>
      <c r="AE61" s="29"/>
      <c r="AF61" s="29"/>
      <c r="AG61" s="29"/>
      <c r="AH61" s="31">
        <v>1</v>
      </c>
      <c r="AI61" s="31"/>
      <c r="AJ61" s="31"/>
      <c r="AK61" s="31"/>
      <c r="AL61" s="31"/>
      <c r="AM61" s="31"/>
      <c r="AN61" s="31"/>
      <c r="AO61" s="26">
        <v>1585.98</v>
      </c>
      <c r="AP61" s="26"/>
      <c r="AQ61" s="26"/>
      <c r="AR61" s="26"/>
      <c r="AS61" s="26"/>
      <c r="AT61" s="26"/>
      <c r="AU61" s="26"/>
      <c r="AV61" s="26"/>
      <c r="AW61" s="26">
        <v>1762.87</v>
      </c>
      <c r="AX61" s="26"/>
      <c r="AY61" s="26"/>
      <c r="AZ61" s="26"/>
      <c r="BA61" s="26"/>
      <c r="BB61" s="26"/>
      <c r="BC61" s="26"/>
      <c r="BD61" s="26"/>
      <c r="BE61" s="25">
        <v>1518</v>
      </c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6">
        <f t="shared" si="35"/>
        <v>1622.28</v>
      </c>
      <c r="CD61" s="26"/>
      <c r="CE61" s="26"/>
      <c r="CF61" s="26"/>
      <c r="CG61" s="26"/>
      <c r="CH61" s="26"/>
      <c r="CI61" s="26"/>
      <c r="CJ61" s="26"/>
      <c r="CK61" s="26"/>
      <c r="CL61" s="27">
        <f t="shared" si="36"/>
        <v>1622.28</v>
      </c>
      <c r="CM61" s="27"/>
      <c r="CN61" s="27"/>
      <c r="CO61" s="27"/>
      <c r="CP61" s="27"/>
      <c r="CQ61" s="27"/>
      <c r="CR61" s="27"/>
      <c r="CS61" s="27"/>
      <c r="CT61" s="27"/>
      <c r="CU61" s="27"/>
      <c r="CV61" s="6"/>
      <c r="CW61" s="6"/>
      <c r="CX61" s="6"/>
      <c r="CY61" s="6"/>
      <c r="CZ61" s="6"/>
      <c r="DA61" s="28">
        <f t="shared" si="37"/>
        <v>126.40719217407417</v>
      </c>
      <c r="DB61" s="28"/>
      <c r="DC61" s="28"/>
      <c r="DD61" s="28"/>
      <c r="DE61" s="28"/>
      <c r="DF61" s="28"/>
      <c r="DG61" s="28"/>
      <c r="DH61" s="28">
        <f t="shared" si="38"/>
        <v>7.7919466537264945</v>
      </c>
      <c r="DI61" s="28"/>
      <c r="DJ61" s="28"/>
      <c r="DK61" s="28"/>
      <c r="DL61" s="28"/>
      <c r="DM61" s="28"/>
      <c r="DN61" s="28"/>
      <c r="DO61" s="6"/>
      <c r="DP61" s="6"/>
      <c r="DQ61" s="6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8">
        <v>1</v>
      </c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</row>
    <row r="62" spans="1:163" s="24" customFormat="1" ht="120" customHeight="1" x14ac:dyDescent="0.25">
      <c r="A62" s="29">
        <v>42</v>
      </c>
      <c r="B62" s="29"/>
      <c r="C62" s="29"/>
      <c r="D62" s="29"/>
      <c r="E62" s="29"/>
      <c r="F62" s="29"/>
      <c r="G62" s="30" t="s">
        <v>128</v>
      </c>
      <c r="H62" s="30"/>
      <c r="I62" s="30"/>
      <c r="J62" s="30"/>
      <c r="K62" s="30"/>
      <c r="L62" s="30"/>
      <c r="M62" s="30"/>
      <c r="N62" s="30"/>
      <c r="O62" s="30"/>
      <c r="P62" s="30"/>
      <c r="Q62" s="30" t="s">
        <v>129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29" t="s">
        <v>40</v>
      </c>
      <c r="AD62" s="29"/>
      <c r="AE62" s="29"/>
      <c r="AF62" s="29"/>
      <c r="AG62" s="29"/>
      <c r="AH62" s="31">
        <v>2</v>
      </c>
      <c r="AI62" s="31"/>
      <c r="AJ62" s="31"/>
      <c r="AK62" s="31"/>
      <c r="AL62" s="31"/>
      <c r="AM62" s="31"/>
      <c r="AN62" s="31"/>
      <c r="AO62" s="26">
        <v>585.98</v>
      </c>
      <c r="AP62" s="26"/>
      <c r="AQ62" s="26"/>
      <c r="AR62" s="26"/>
      <c r="AS62" s="26"/>
      <c r="AT62" s="26"/>
      <c r="AU62" s="26"/>
      <c r="AV62" s="26"/>
      <c r="AW62" s="26">
        <v>762.87</v>
      </c>
      <c r="AX62" s="26"/>
      <c r="AY62" s="26"/>
      <c r="AZ62" s="26"/>
      <c r="BA62" s="26"/>
      <c r="BB62" s="26"/>
      <c r="BC62" s="26"/>
      <c r="BD62" s="26"/>
      <c r="BE62" s="25">
        <v>506</v>
      </c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6">
        <f t="shared" si="35"/>
        <v>618.28</v>
      </c>
      <c r="CD62" s="26"/>
      <c r="CE62" s="26"/>
      <c r="CF62" s="26"/>
      <c r="CG62" s="26"/>
      <c r="CH62" s="26"/>
      <c r="CI62" s="26"/>
      <c r="CJ62" s="26"/>
      <c r="CK62" s="26"/>
      <c r="CL62" s="27">
        <f t="shared" si="36"/>
        <v>1236.56</v>
      </c>
      <c r="CM62" s="27"/>
      <c r="CN62" s="27"/>
      <c r="CO62" s="27"/>
      <c r="CP62" s="27"/>
      <c r="CQ62" s="27"/>
      <c r="CR62" s="27"/>
      <c r="CS62" s="27"/>
      <c r="CT62" s="27"/>
      <c r="CU62" s="27"/>
      <c r="CV62" s="6"/>
      <c r="CW62" s="6"/>
      <c r="CX62" s="6"/>
      <c r="CY62" s="6"/>
      <c r="CZ62" s="6"/>
      <c r="DA62" s="28">
        <f t="shared" si="37"/>
        <v>131.44648429430706</v>
      </c>
      <c r="DB62" s="28"/>
      <c r="DC62" s="28"/>
      <c r="DD62" s="28"/>
      <c r="DE62" s="28"/>
      <c r="DF62" s="28"/>
      <c r="DG62" s="28"/>
      <c r="DH62" s="28">
        <f t="shared" si="38"/>
        <v>21.260025278887731</v>
      </c>
      <c r="DI62" s="28"/>
      <c r="DJ62" s="28"/>
      <c r="DK62" s="28"/>
      <c r="DL62" s="28"/>
      <c r="DM62" s="28"/>
      <c r="DN62" s="28"/>
      <c r="DO62" s="6"/>
      <c r="DP62" s="6"/>
      <c r="DQ62" s="6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8">
        <v>1</v>
      </c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</row>
    <row r="63" spans="1:163" s="24" customFormat="1" ht="120" customHeight="1" x14ac:dyDescent="0.25">
      <c r="A63" s="29">
        <v>43</v>
      </c>
      <c r="B63" s="29"/>
      <c r="C63" s="29"/>
      <c r="D63" s="29"/>
      <c r="E63" s="29"/>
      <c r="F63" s="29"/>
      <c r="G63" s="30" t="s">
        <v>131</v>
      </c>
      <c r="H63" s="30"/>
      <c r="I63" s="30"/>
      <c r="J63" s="30"/>
      <c r="K63" s="30"/>
      <c r="L63" s="30"/>
      <c r="M63" s="30"/>
      <c r="N63" s="30"/>
      <c r="O63" s="30"/>
      <c r="P63" s="30"/>
      <c r="Q63" s="30" t="s">
        <v>130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29" t="s">
        <v>40</v>
      </c>
      <c r="AD63" s="29"/>
      <c r="AE63" s="29"/>
      <c r="AF63" s="29"/>
      <c r="AG63" s="29"/>
      <c r="AH63" s="31">
        <v>2</v>
      </c>
      <c r="AI63" s="31"/>
      <c r="AJ63" s="31"/>
      <c r="AK63" s="31"/>
      <c r="AL63" s="31"/>
      <c r="AM63" s="31"/>
      <c r="AN63" s="31"/>
      <c r="AO63" s="26">
        <v>885.98</v>
      </c>
      <c r="AP63" s="26"/>
      <c r="AQ63" s="26"/>
      <c r="AR63" s="26"/>
      <c r="AS63" s="26"/>
      <c r="AT63" s="26"/>
      <c r="AU63" s="26"/>
      <c r="AV63" s="26"/>
      <c r="AW63" s="26">
        <v>862.87</v>
      </c>
      <c r="AX63" s="26"/>
      <c r="AY63" s="26"/>
      <c r="AZ63" s="26"/>
      <c r="BA63" s="26"/>
      <c r="BB63" s="26"/>
      <c r="BC63" s="26"/>
      <c r="BD63" s="26"/>
      <c r="BE63" s="25">
        <v>858</v>
      </c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6">
        <f t="shared" si="35"/>
        <v>868.95</v>
      </c>
      <c r="CD63" s="26"/>
      <c r="CE63" s="26"/>
      <c r="CF63" s="26"/>
      <c r="CG63" s="26"/>
      <c r="CH63" s="26"/>
      <c r="CI63" s="26"/>
      <c r="CJ63" s="26"/>
      <c r="CK63" s="26"/>
      <c r="CL63" s="27">
        <f t="shared" si="36"/>
        <v>1737.9</v>
      </c>
      <c r="CM63" s="27"/>
      <c r="CN63" s="27"/>
      <c r="CO63" s="27"/>
      <c r="CP63" s="27"/>
      <c r="CQ63" s="27"/>
      <c r="CR63" s="27"/>
      <c r="CS63" s="27"/>
      <c r="CT63" s="27"/>
      <c r="CU63" s="27"/>
      <c r="CV63" s="6"/>
      <c r="CW63" s="6"/>
      <c r="CX63" s="6"/>
      <c r="CY63" s="6"/>
      <c r="CZ63" s="6"/>
      <c r="DA63" s="28">
        <f t="shared" si="37"/>
        <v>14.948073454462293</v>
      </c>
      <c r="DB63" s="28"/>
      <c r="DC63" s="28"/>
      <c r="DD63" s="28"/>
      <c r="DE63" s="28"/>
      <c r="DF63" s="28"/>
      <c r="DG63" s="28"/>
      <c r="DH63" s="28">
        <f t="shared" si="38"/>
        <v>1.7202455209692495</v>
      </c>
      <c r="DI63" s="28"/>
      <c r="DJ63" s="28"/>
      <c r="DK63" s="28"/>
      <c r="DL63" s="28"/>
      <c r="DM63" s="28"/>
      <c r="DN63" s="28"/>
      <c r="DO63" s="6"/>
      <c r="DP63" s="6"/>
      <c r="DQ63" s="6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8">
        <v>1</v>
      </c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</row>
    <row r="64" spans="1:163" s="24" customFormat="1" ht="120" customHeight="1" x14ac:dyDescent="0.25">
      <c r="A64" s="29">
        <v>44</v>
      </c>
      <c r="B64" s="29"/>
      <c r="C64" s="29"/>
      <c r="D64" s="29"/>
      <c r="E64" s="29"/>
      <c r="F64" s="29"/>
      <c r="G64" s="30" t="s">
        <v>132</v>
      </c>
      <c r="H64" s="30"/>
      <c r="I64" s="30"/>
      <c r="J64" s="30"/>
      <c r="K64" s="30"/>
      <c r="L64" s="30"/>
      <c r="M64" s="30"/>
      <c r="N64" s="30"/>
      <c r="O64" s="30"/>
      <c r="P64" s="30"/>
      <c r="Q64" s="30" t="s">
        <v>133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29" t="s">
        <v>40</v>
      </c>
      <c r="AD64" s="29"/>
      <c r="AE64" s="29"/>
      <c r="AF64" s="29"/>
      <c r="AG64" s="29"/>
      <c r="AH64" s="31">
        <v>2</v>
      </c>
      <c r="AI64" s="31"/>
      <c r="AJ64" s="31"/>
      <c r="AK64" s="31"/>
      <c r="AL64" s="31"/>
      <c r="AM64" s="31"/>
      <c r="AN64" s="31"/>
      <c r="AO64" s="26">
        <v>885.98</v>
      </c>
      <c r="AP64" s="26"/>
      <c r="AQ64" s="26"/>
      <c r="AR64" s="26"/>
      <c r="AS64" s="26"/>
      <c r="AT64" s="26"/>
      <c r="AU64" s="26"/>
      <c r="AV64" s="26"/>
      <c r="AW64" s="26">
        <v>862.87</v>
      </c>
      <c r="AX64" s="26"/>
      <c r="AY64" s="26"/>
      <c r="AZ64" s="26"/>
      <c r="BA64" s="26"/>
      <c r="BB64" s="26"/>
      <c r="BC64" s="26"/>
      <c r="BD64" s="26"/>
      <c r="BE64" s="25">
        <v>886.6</v>
      </c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6">
        <f t="shared" si="35"/>
        <v>878.48</v>
      </c>
      <c r="CD64" s="26"/>
      <c r="CE64" s="26"/>
      <c r="CF64" s="26"/>
      <c r="CG64" s="26"/>
      <c r="CH64" s="26"/>
      <c r="CI64" s="26"/>
      <c r="CJ64" s="26"/>
      <c r="CK64" s="26"/>
      <c r="CL64" s="27">
        <f t="shared" si="36"/>
        <v>1756.96</v>
      </c>
      <c r="CM64" s="27"/>
      <c r="CN64" s="27"/>
      <c r="CO64" s="27"/>
      <c r="CP64" s="27"/>
      <c r="CQ64" s="27"/>
      <c r="CR64" s="27"/>
      <c r="CS64" s="27"/>
      <c r="CT64" s="27"/>
      <c r="CU64" s="27"/>
      <c r="CV64" s="6"/>
      <c r="CW64" s="6"/>
      <c r="CX64" s="6"/>
      <c r="CY64" s="6"/>
      <c r="CZ64" s="6"/>
      <c r="DA64" s="28">
        <f t="shared" si="37"/>
        <v>13.525096426027195</v>
      </c>
      <c r="DB64" s="28"/>
      <c r="DC64" s="28"/>
      <c r="DD64" s="28"/>
      <c r="DE64" s="28"/>
      <c r="DF64" s="28"/>
      <c r="DG64" s="28"/>
      <c r="DH64" s="28">
        <f t="shared" si="38"/>
        <v>1.5396020883830246</v>
      </c>
      <c r="DI64" s="28"/>
      <c r="DJ64" s="28"/>
      <c r="DK64" s="28"/>
      <c r="DL64" s="28"/>
      <c r="DM64" s="28"/>
      <c r="DN64" s="28"/>
      <c r="DO64" s="6"/>
      <c r="DP64" s="6"/>
      <c r="DQ64" s="6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8">
        <v>1</v>
      </c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</row>
    <row r="65" spans="1:164" s="24" customFormat="1" ht="120" customHeight="1" x14ac:dyDescent="0.25">
      <c r="A65" s="29">
        <v>45</v>
      </c>
      <c r="B65" s="29"/>
      <c r="C65" s="29"/>
      <c r="D65" s="29"/>
      <c r="E65" s="29"/>
      <c r="F65" s="29"/>
      <c r="G65" s="30" t="s">
        <v>135</v>
      </c>
      <c r="H65" s="30"/>
      <c r="I65" s="30"/>
      <c r="J65" s="30"/>
      <c r="K65" s="30"/>
      <c r="L65" s="30"/>
      <c r="M65" s="30"/>
      <c r="N65" s="30"/>
      <c r="O65" s="30"/>
      <c r="P65" s="30"/>
      <c r="Q65" s="30" t="s">
        <v>137</v>
      </c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29" t="s">
        <v>40</v>
      </c>
      <c r="AD65" s="29"/>
      <c r="AE65" s="29"/>
      <c r="AF65" s="29"/>
      <c r="AG65" s="29"/>
      <c r="AH65" s="31">
        <v>1</v>
      </c>
      <c r="AI65" s="31"/>
      <c r="AJ65" s="31"/>
      <c r="AK65" s="31"/>
      <c r="AL65" s="31"/>
      <c r="AM65" s="31"/>
      <c r="AN65" s="31"/>
      <c r="AO65" s="26">
        <v>3585.98</v>
      </c>
      <c r="AP65" s="26"/>
      <c r="AQ65" s="26"/>
      <c r="AR65" s="26"/>
      <c r="AS65" s="26"/>
      <c r="AT65" s="26"/>
      <c r="AU65" s="26"/>
      <c r="AV65" s="26"/>
      <c r="AW65" s="26">
        <v>3362.87</v>
      </c>
      <c r="AX65" s="26"/>
      <c r="AY65" s="26"/>
      <c r="AZ65" s="26"/>
      <c r="BA65" s="26"/>
      <c r="BB65" s="26"/>
      <c r="BC65" s="26"/>
      <c r="BD65" s="26"/>
      <c r="BE65" s="25">
        <v>3355</v>
      </c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6">
        <f t="shared" si="35"/>
        <v>3434.62</v>
      </c>
      <c r="CD65" s="26"/>
      <c r="CE65" s="26"/>
      <c r="CF65" s="26"/>
      <c r="CG65" s="26"/>
      <c r="CH65" s="26"/>
      <c r="CI65" s="26"/>
      <c r="CJ65" s="26"/>
      <c r="CK65" s="26"/>
      <c r="CL65" s="27">
        <f t="shared" si="36"/>
        <v>3434.62</v>
      </c>
      <c r="CM65" s="27"/>
      <c r="CN65" s="27"/>
      <c r="CO65" s="27"/>
      <c r="CP65" s="27"/>
      <c r="CQ65" s="27"/>
      <c r="CR65" s="27"/>
      <c r="CS65" s="27"/>
      <c r="CT65" s="27"/>
      <c r="CU65" s="27"/>
      <c r="CV65" s="6"/>
      <c r="CW65" s="6"/>
      <c r="CX65" s="6"/>
      <c r="CY65" s="6"/>
      <c r="CZ65" s="6"/>
      <c r="DA65" s="28">
        <f t="shared" si="37"/>
        <v>131.14354057037406</v>
      </c>
      <c r="DB65" s="28"/>
      <c r="DC65" s="28"/>
      <c r="DD65" s="28"/>
      <c r="DE65" s="28"/>
      <c r="DF65" s="28"/>
      <c r="DG65" s="28"/>
      <c r="DH65" s="28">
        <f t="shared" si="38"/>
        <v>3.8182838442207307</v>
      </c>
      <c r="DI65" s="28"/>
      <c r="DJ65" s="28"/>
      <c r="DK65" s="28"/>
      <c r="DL65" s="28"/>
      <c r="DM65" s="28"/>
      <c r="DN65" s="28"/>
      <c r="DO65" s="6"/>
      <c r="DP65" s="6"/>
      <c r="DQ65" s="6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8">
        <v>1</v>
      </c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</row>
    <row r="66" spans="1:164" s="24" customFormat="1" ht="120" customHeight="1" x14ac:dyDescent="0.25">
      <c r="A66" s="29">
        <v>46</v>
      </c>
      <c r="B66" s="29"/>
      <c r="C66" s="29"/>
      <c r="D66" s="29"/>
      <c r="E66" s="29"/>
      <c r="F66" s="29"/>
      <c r="G66" s="30" t="s">
        <v>134</v>
      </c>
      <c r="H66" s="30"/>
      <c r="I66" s="30"/>
      <c r="J66" s="30"/>
      <c r="K66" s="30"/>
      <c r="L66" s="30"/>
      <c r="M66" s="30"/>
      <c r="N66" s="30"/>
      <c r="O66" s="30"/>
      <c r="P66" s="30"/>
      <c r="Q66" s="30" t="s">
        <v>136</v>
      </c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29" t="s">
        <v>40</v>
      </c>
      <c r="AD66" s="29"/>
      <c r="AE66" s="29"/>
      <c r="AF66" s="29"/>
      <c r="AG66" s="29"/>
      <c r="AH66" s="31">
        <v>1</v>
      </c>
      <c r="AI66" s="31"/>
      <c r="AJ66" s="31"/>
      <c r="AK66" s="31"/>
      <c r="AL66" s="31"/>
      <c r="AM66" s="31"/>
      <c r="AN66" s="31"/>
      <c r="AO66" s="26">
        <v>3585.98</v>
      </c>
      <c r="AP66" s="26"/>
      <c r="AQ66" s="26"/>
      <c r="AR66" s="26"/>
      <c r="AS66" s="26"/>
      <c r="AT66" s="26"/>
      <c r="AU66" s="26"/>
      <c r="AV66" s="26"/>
      <c r="AW66" s="26">
        <v>3362.87</v>
      </c>
      <c r="AX66" s="26"/>
      <c r="AY66" s="26"/>
      <c r="AZ66" s="26"/>
      <c r="BA66" s="26"/>
      <c r="BB66" s="26"/>
      <c r="BC66" s="26"/>
      <c r="BD66" s="26"/>
      <c r="BE66" s="25">
        <v>3355</v>
      </c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6">
        <f t="shared" ref="CC66" si="39">ROUND(AVERAGE(AO66:CB66),2)</f>
        <v>3434.62</v>
      </c>
      <c r="CD66" s="26"/>
      <c r="CE66" s="26"/>
      <c r="CF66" s="26"/>
      <c r="CG66" s="26"/>
      <c r="CH66" s="26"/>
      <c r="CI66" s="26"/>
      <c r="CJ66" s="26"/>
      <c r="CK66" s="26"/>
      <c r="CL66" s="27">
        <f t="shared" ref="CL66" si="40">AH66*CC66</f>
        <v>3434.62</v>
      </c>
      <c r="CM66" s="27"/>
      <c r="CN66" s="27"/>
      <c r="CO66" s="27"/>
      <c r="CP66" s="27"/>
      <c r="CQ66" s="27"/>
      <c r="CR66" s="27"/>
      <c r="CS66" s="27"/>
      <c r="CT66" s="27"/>
      <c r="CU66" s="27"/>
      <c r="CV66" s="6"/>
      <c r="CW66" s="6"/>
      <c r="CX66" s="6"/>
      <c r="CY66" s="6"/>
      <c r="CZ66" s="6"/>
      <c r="DA66" s="28">
        <f t="shared" ref="DA66:DA67" si="41">STDEVA(AO66:CB66)</f>
        <v>131.14354057037406</v>
      </c>
      <c r="DB66" s="28"/>
      <c r="DC66" s="28"/>
      <c r="DD66" s="28"/>
      <c r="DE66" s="28"/>
      <c r="DF66" s="28"/>
      <c r="DG66" s="28"/>
      <c r="DH66" s="28">
        <f t="shared" ref="DH66:DH67" si="42">DA66/CC66*100</f>
        <v>3.8182838442207307</v>
      </c>
      <c r="DI66" s="28"/>
      <c r="DJ66" s="28"/>
      <c r="DK66" s="28"/>
      <c r="DL66" s="28"/>
      <c r="DM66" s="28"/>
      <c r="DN66" s="28"/>
      <c r="DO66" s="6"/>
      <c r="DP66" s="6"/>
      <c r="DQ66" s="6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8">
        <v>1</v>
      </c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</row>
    <row r="67" spans="1:164" s="24" customFormat="1" ht="120" customHeight="1" x14ac:dyDescent="0.25">
      <c r="A67" s="29">
        <v>47</v>
      </c>
      <c r="B67" s="29"/>
      <c r="C67" s="29"/>
      <c r="D67" s="29"/>
      <c r="E67" s="29"/>
      <c r="F67" s="29"/>
      <c r="G67" s="30" t="s">
        <v>138</v>
      </c>
      <c r="H67" s="30"/>
      <c r="I67" s="30"/>
      <c r="J67" s="30"/>
      <c r="K67" s="30"/>
      <c r="L67" s="30"/>
      <c r="M67" s="30"/>
      <c r="N67" s="30"/>
      <c r="O67" s="30"/>
      <c r="P67" s="30"/>
      <c r="Q67" s="30" t="s">
        <v>139</v>
      </c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29" t="s">
        <v>40</v>
      </c>
      <c r="AD67" s="29"/>
      <c r="AE67" s="29"/>
      <c r="AF67" s="29"/>
      <c r="AG67" s="29"/>
      <c r="AH67" s="31">
        <v>1</v>
      </c>
      <c r="AI67" s="31"/>
      <c r="AJ67" s="31"/>
      <c r="AK67" s="31"/>
      <c r="AL67" s="31"/>
      <c r="AM67" s="31"/>
      <c r="AN67" s="31"/>
      <c r="AO67" s="26">
        <v>3585.98</v>
      </c>
      <c r="AP67" s="26"/>
      <c r="AQ67" s="26"/>
      <c r="AR67" s="26"/>
      <c r="AS67" s="26"/>
      <c r="AT67" s="26"/>
      <c r="AU67" s="26"/>
      <c r="AV67" s="26"/>
      <c r="AW67" s="26">
        <v>3362.87</v>
      </c>
      <c r="AX67" s="26"/>
      <c r="AY67" s="26"/>
      <c r="AZ67" s="26"/>
      <c r="BA67" s="26"/>
      <c r="BB67" s="26"/>
      <c r="BC67" s="26"/>
      <c r="BD67" s="26"/>
      <c r="BE67" s="25">
        <v>3355</v>
      </c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6">
        <f>ROUND(AVERAGE(AO67:CB67),2)</f>
        <v>3434.62</v>
      </c>
      <c r="CD67" s="26"/>
      <c r="CE67" s="26"/>
      <c r="CF67" s="26"/>
      <c r="CG67" s="26"/>
      <c r="CH67" s="26"/>
      <c r="CI67" s="26"/>
      <c r="CJ67" s="26"/>
      <c r="CK67" s="26"/>
      <c r="CL67" s="27">
        <f>AH67*CC67</f>
        <v>3434.62</v>
      </c>
      <c r="CM67" s="27"/>
      <c r="CN67" s="27"/>
      <c r="CO67" s="27"/>
      <c r="CP67" s="27"/>
      <c r="CQ67" s="27"/>
      <c r="CR67" s="27"/>
      <c r="CS67" s="27"/>
      <c r="CT67" s="27"/>
      <c r="CU67" s="27"/>
      <c r="CV67" s="6"/>
      <c r="CW67" s="6"/>
      <c r="CX67" s="6"/>
      <c r="CY67" s="6"/>
      <c r="CZ67" s="6"/>
      <c r="DA67" s="28">
        <f t="shared" si="41"/>
        <v>131.14354057037406</v>
      </c>
      <c r="DB67" s="28"/>
      <c r="DC67" s="28"/>
      <c r="DD67" s="28"/>
      <c r="DE67" s="28"/>
      <c r="DF67" s="28"/>
      <c r="DG67" s="28"/>
      <c r="DH67" s="28">
        <f t="shared" si="42"/>
        <v>3.8182838442207307</v>
      </c>
      <c r="DI67" s="28"/>
      <c r="DJ67" s="28"/>
      <c r="DK67" s="28"/>
      <c r="DL67" s="28"/>
      <c r="DM67" s="28"/>
      <c r="DN67" s="28"/>
      <c r="DO67" s="6"/>
      <c r="DP67" s="6"/>
      <c r="DQ67" s="6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8">
        <v>1</v>
      </c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</row>
    <row r="68" spans="1:164" s="4" customFormat="1" ht="15" customHeigh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45">
        <f>AH21*AO21+AH22*AO22+AH23*AO23+AH24*AO24+AH25*AO25+AH26*AO26+AH27*AO27+AH28*AO28+AH29*AO29+AH30*AO30+AH31*AO31+AH32*AO32+AH33*AO33+AH34*AO34+AH35*AO35+AH36*AO36+AH37*AO37+AH38*AO38+AH39*AO39+AH40*AO40+AH41*AO41+AH42*AO42+AH43*AO43+AH44*AO44</f>
        <v>599202.37999999989</v>
      </c>
      <c r="AP68" s="45"/>
      <c r="AQ68" s="45"/>
      <c r="AR68" s="45"/>
      <c r="AS68" s="45"/>
      <c r="AT68" s="45"/>
      <c r="AU68" s="45"/>
      <c r="AV68" s="45"/>
      <c r="AW68" s="45">
        <f>AH21*AW21+AH22*AW22+AH23*AW23+AH24*AW24+AH25*AW25+AH26*AW26+AH27*AW27+AH28*AW28+AH29*AW29+AH30*AW30+AH31*AW31+AH32*AW32+AH33*AW33+AH34*AW34+AH35*AW35+AH36*AW36+AH37*AW37+AH38*AW38+AH39*AW39+AH40*AW40+AH41*AW41+AH42*AW42+AH43*AW43+AH44*AW44</f>
        <v>538442.12</v>
      </c>
      <c r="AX68" s="45"/>
      <c r="AY68" s="45"/>
      <c r="AZ68" s="45"/>
      <c r="BA68" s="45"/>
      <c r="BB68" s="45"/>
      <c r="BC68" s="45"/>
      <c r="BD68" s="45"/>
      <c r="BE68" s="45">
        <f>AH21*BE21+AH22*BE22+AH23*BE23+AH24*BE24+AH25*BE25+AH26*BE26+AH27*BE27+AH28*BE28+AH29*BE29+AH30*BE30+AH31*BE31+AH32*BE32+AH33*BE33+AH34*BE34+AH35*BE35+AH36*BE36+AH38*BE37+AH37*BE38+AH39*BE39+AH40*BE40+AH41*BE41+AH42*BE42+AH43*BE43+AH44*BE44</f>
        <v>550646.45000000007</v>
      </c>
      <c r="BF68" s="45"/>
      <c r="BG68" s="45"/>
      <c r="BH68" s="45"/>
      <c r="BI68" s="45"/>
      <c r="BJ68" s="45"/>
      <c r="BK68" s="45"/>
      <c r="BL68" s="45"/>
      <c r="BM68" s="42"/>
      <c r="BN68" s="43"/>
      <c r="BO68" s="43"/>
      <c r="BP68" s="43"/>
      <c r="BQ68" s="43"/>
      <c r="BR68" s="43"/>
      <c r="BS68" s="43"/>
      <c r="BT68" s="44"/>
      <c r="BU68" s="42"/>
      <c r="BV68" s="43"/>
      <c r="BW68" s="43"/>
      <c r="BX68" s="43"/>
      <c r="BY68" s="43"/>
      <c r="BZ68" s="43"/>
      <c r="CA68" s="43"/>
      <c r="CB68" s="44"/>
      <c r="CC68" s="45">
        <f>AH21*CC21+AH22*CC22+AH23*CC23+AH24*CC24+AH25*CC25+AH26*CC26+AH27*CC27+AH28*CC28+AH29*CC29+AH30*CC30+AH31*CC31+AH32*CC32+AH33*CC33+AH34*CC34+AH35*CC35+AH36*CC36+AH37*CC37+AH38*CC38+AH39*CC39+AH40*CC40+AH41*CC41+AH42*CC42+AH43*CC43+AH44*CC44</f>
        <v>557098.88</v>
      </c>
      <c r="CD68" s="45"/>
      <c r="CE68" s="45"/>
      <c r="CF68" s="45"/>
      <c r="CG68" s="45"/>
      <c r="CH68" s="45"/>
      <c r="CI68" s="45"/>
      <c r="CJ68" s="45"/>
      <c r="CK68" s="45"/>
      <c r="CL68" s="48">
        <f>SUM(CL21:CU67)</f>
        <v>825745.32000000007</v>
      </c>
      <c r="CM68" s="48"/>
      <c r="CN68" s="48"/>
      <c r="CO68" s="48"/>
      <c r="CP68" s="48"/>
      <c r="CQ68" s="48"/>
      <c r="CR68" s="48"/>
      <c r="CS68" s="48"/>
      <c r="CT68" s="48"/>
      <c r="CU68" s="48"/>
      <c r="CV68" s="10"/>
      <c r="CW68" s="10"/>
      <c r="CX68" s="10"/>
      <c r="CY68" s="10"/>
      <c r="CZ68" s="11"/>
      <c r="DA68" s="28">
        <f t="shared" ref="DA68" si="43">STDEVA(AO68:CB68)</f>
        <v>32141.440551053329</v>
      </c>
      <c r="DB68" s="28"/>
      <c r="DC68" s="28"/>
      <c r="DD68" s="28"/>
      <c r="DE68" s="28"/>
      <c r="DF68" s="28"/>
      <c r="DG68" s="28"/>
      <c r="DH68" s="28">
        <f t="shared" ref="DH68" si="44">DA68/CC68*100</f>
        <v>5.7694319096554869</v>
      </c>
      <c r="DI68" s="28"/>
      <c r="DJ68" s="28"/>
      <c r="DK68" s="28"/>
      <c r="DL68" s="28"/>
      <c r="DM68" s="28"/>
      <c r="DN68" s="28"/>
      <c r="DO68" s="11"/>
      <c r="DP68" s="10"/>
      <c r="DQ68" s="10"/>
      <c r="DR68" s="34" t="s">
        <v>24</v>
      </c>
      <c r="DS68" s="35"/>
      <c r="DT68" s="35"/>
      <c r="DU68" s="35"/>
      <c r="DV68" s="35"/>
      <c r="DW68" s="35"/>
      <c r="DX68" s="36"/>
      <c r="DY68" s="58">
        <f>SUM(DY21:EE67)</f>
        <v>0</v>
      </c>
      <c r="DZ68" s="37"/>
      <c r="EA68" s="37"/>
      <c r="EB68" s="37"/>
      <c r="EC68" s="37"/>
      <c r="ED68" s="37"/>
      <c r="EE68" s="37"/>
      <c r="EF68" s="37" t="s">
        <v>24</v>
      </c>
      <c r="EG68" s="37"/>
      <c r="EH68" s="37"/>
      <c r="EI68" s="37"/>
      <c r="EJ68" s="37"/>
      <c r="EK68" s="37"/>
      <c r="EL68" s="37"/>
      <c r="EM68" s="58">
        <f>SUM(EM21:ES67)</f>
        <v>0</v>
      </c>
      <c r="EN68" s="37"/>
      <c r="EO68" s="37"/>
      <c r="EP68" s="37"/>
      <c r="EQ68" s="37"/>
      <c r="ER68" s="37"/>
      <c r="ES68" s="37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0"/>
    </row>
    <row r="70" spans="1:164" ht="15" hidden="1" customHeight="1" x14ac:dyDescent="0.25">
      <c r="A70" s="49" t="s">
        <v>18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</row>
    <row r="71" spans="1:164" ht="15" hidden="1" customHeight="1" x14ac:dyDescent="0.25">
      <c r="B71" s="50">
        <v>1</v>
      </c>
      <c r="C71" s="50"/>
      <c r="D71" s="50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50"/>
      <c r="AD71" s="50"/>
      <c r="AE71" s="56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</row>
    <row r="72" spans="1:164" ht="15" hidden="1" customHeight="1" x14ac:dyDescent="0.25">
      <c r="B72" s="50">
        <v>2</v>
      </c>
      <c r="C72" s="50"/>
      <c r="D72" s="50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50"/>
      <c r="AD72" s="50"/>
      <c r="AE72" s="56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</row>
    <row r="73" spans="1:164" ht="15" hidden="1" customHeight="1" x14ac:dyDescent="0.25">
      <c r="B73" s="50">
        <v>3</v>
      </c>
      <c r="C73" s="50"/>
      <c r="D73" s="50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0"/>
      <c r="AD73" s="50"/>
      <c r="AE73" s="56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</row>
    <row r="74" spans="1:164" ht="15" hidden="1" customHeight="1" x14ac:dyDescent="0.25">
      <c r="B74" s="50">
        <v>4</v>
      </c>
      <c r="C74" s="50"/>
      <c r="D74" s="50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0"/>
      <c r="AD74" s="50"/>
      <c r="AE74" s="56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</row>
    <row r="75" spans="1:164" ht="15" hidden="1" customHeight="1" x14ac:dyDescent="0.25">
      <c r="B75" s="50">
        <v>5</v>
      </c>
      <c r="C75" s="50"/>
      <c r="D75" s="50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 t="s">
        <v>19</v>
      </c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 t="s">
        <v>20</v>
      </c>
      <c r="AN75" s="50"/>
      <c r="AO75" s="50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</row>
    <row r="76" spans="1:164" ht="15" hidden="1" customHeight="1" x14ac:dyDescent="0.25"/>
    <row r="77" spans="1:164" s="5" customFormat="1" ht="15" hidden="1" customHeight="1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6"/>
      <c r="CW77" s="6"/>
      <c r="CX77" s="6"/>
      <c r="CY77" s="6"/>
      <c r="CZ77" s="6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</row>
    <row r="78" spans="1:164" s="5" customFormat="1" ht="15" hidden="1" customHeight="1" x14ac:dyDescent="0.25">
      <c r="B78" s="50"/>
      <c r="C78" s="50"/>
      <c r="D78" s="50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0"/>
      <c r="AD78" s="50"/>
      <c r="AE78" s="56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CV78" s="6"/>
      <c r="CW78" s="6"/>
      <c r="CX78" s="6"/>
      <c r="CY78" s="6"/>
      <c r="CZ78" s="6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</row>
    <row r="79" spans="1:164" s="5" customFormat="1" ht="15" hidden="1" customHeight="1" x14ac:dyDescent="0.25">
      <c r="B79" s="50"/>
      <c r="C79" s="50"/>
      <c r="D79" s="50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0"/>
      <c r="AD79" s="50"/>
      <c r="AE79" s="56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CV79" s="6"/>
      <c r="CW79" s="6"/>
      <c r="CX79" s="6"/>
      <c r="CY79" s="6"/>
      <c r="CZ79" s="6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</row>
    <row r="80" spans="1:164" s="5" customFormat="1" ht="15" hidden="1" customHeight="1" x14ac:dyDescent="0.25">
      <c r="B80" s="50"/>
      <c r="C80" s="50"/>
      <c r="D80" s="50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0"/>
      <c r="AD80" s="50"/>
      <c r="AE80" s="56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CV80" s="6"/>
      <c r="CW80" s="6"/>
      <c r="CX80" s="6"/>
      <c r="CY80" s="6"/>
      <c r="CZ80" s="6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</row>
    <row r="81" spans="1:149" s="5" customFormat="1" ht="15" hidden="1" customHeight="1" x14ac:dyDescent="0.25">
      <c r="B81" s="50"/>
      <c r="C81" s="50"/>
      <c r="D81" s="50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50"/>
      <c r="AD81" s="50"/>
      <c r="AE81" s="56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CV81" s="6"/>
      <c r="CW81" s="6"/>
      <c r="CX81" s="6"/>
      <c r="CY81" s="6"/>
      <c r="CZ81" s="6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</row>
    <row r="82" spans="1:149" s="5" customFormat="1" ht="15" hidden="1" customHeight="1" x14ac:dyDescent="0.25">
      <c r="B82" s="50"/>
      <c r="C82" s="50"/>
      <c r="D82" s="50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50"/>
      <c r="AD82" s="50"/>
      <c r="AE82" s="56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CV82" s="6"/>
      <c r="CW82" s="6"/>
      <c r="CX82" s="6"/>
      <c r="CY82" s="6"/>
      <c r="CZ82" s="6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</row>
    <row r="83" spans="1:149" s="5" customFormat="1" x14ac:dyDescent="0.25">
      <c r="CV83" s="6"/>
      <c r="CW83" s="6"/>
      <c r="CX83" s="6"/>
      <c r="CY83" s="6"/>
      <c r="CZ83" s="6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</row>
    <row r="84" spans="1:149" s="5" customFormat="1" ht="30.75" customHeight="1" x14ac:dyDescent="0.25">
      <c r="A84" s="49" t="s">
        <v>37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57" t="s">
        <v>140</v>
      </c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6"/>
      <c r="CW84" s="6"/>
      <c r="CX84" s="6"/>
      <c r="CY84" s="6"/>
      <c r="CZ84" s="6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</row>
    <row r="85" spans="1:149" s="5" customFormat="1" x14ac:dyDescent="0.25">
      <c r="CV85" s="6"/>
      <c r="CW85" s="6"/>
      <c r="CX85" s="6"/>
      <c r="CY85" s="6"/>
      <c r="CZ85" s="6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</row>
    <row r="86" spans="1:149" s="5" customFormat="1" x14ac:dyDescent="0.25">
      <c r="CV86" s="6"/>
      <c r="CW86" s="6"/>
      <c r="CX86" s="6"/>
      <c r="CY86" s="6"/>
      <c r="CZ86" s="6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</row>
  </sheetData>
  <autoFilter ref="A20:FH20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</autoFilter>
  <mergeCells count="883">
    <mergeCell ref="ET68:EZ68"/>
    <mergeCell ref="FA68:FG68"/>
    <mergeCell ref="BU43:CB43"/>
    <mergeCell ref="CC43:CK43"/>
    <mergeCell ref="CL43:CU43"/>
    <mergeCell ref="DA43:DG43"/>
    <mergeCell ref="DH43:DN43"/>
    <mergeCell ref="ET43:EZ43"/>
    <mergeCell ref="FA43:FG43"/>
    <mergeCell ref="BU44:CB44"/>
    <mergeCell ref="CC44:CK44"/>
    <mergeCell ref="CL44:CU44"/>
    <mergeCell ref="DA44:DG44"/>
    <mergeCell ref="DH44:DN44"/>
    <mergeCell ref="ET44:EZ44"/>
    <mergeCell ref="FA44:FG44"/>
    <mergeCell ref="DY68:EE68"/>
    <mergeCell ref="EF68:EL68"/>
    <mergeCell ref="EM68:ES68"/>
    <mergeCell ref="DH45:DN45"/>
    <mergeCell ref="ET45:EZ45"/>
    <mergeCell ref="FA45:FG45"/>
    <mergeCell ref="BU46:CB46"/>
    <mergeCell ref="CC46:CK46"/>
    <mergeCell ref="A44:F44"/>
    <mergeCell ref="G44:P44"/>
    <mergeCell ref="Q44:AB44"/>
    <mergeCell ref="AC44:AG44"/>
    <mergeCell ref="AH44:AN44"/>
    <mergeCell ref="AO44:AV44"/>
    <mergeCell ref="AW44:BD44"/>
    <mergeCell ref="BE44:BL44"/>
    <mergeCell ref="BM44:BT44"/>
    <mergeCell ref="A43:F43"/>
    <mergeCell ref="G43:P43"/>
    <mergeCell ref="Q43:AB43"/>
    <mergeCell ref="AC43:AG43"/>
    <mergeCell ref="AH43:AN43"/>
    <mergeCell ref="AO43:AV43"/>
    <mergeCell ref="AW43:BD43"/>
    <mergeCell ref="BE43:BL43"/>
    <mergeCell ref="BM43:BT43"/>
    <mergeCell ref="CC41:CK41"/>
    <mergeCell ref="CL41:CU41"/>
    <mergeCell ref="DA41:DG41"/>
    <mergeCell ref="DH41:DN41"/>
    <mergeCell ref="ET41:EZ41"/>
    <mergeCell ref="FA41:FG41"/>
    <mergeCell ref="A42:F42"/>
    <mergeCell ref="G42:P42"/>
    <mergeCell ref="Q42:AB42"/>
    <mergeCell ref="AC42:AG42"/>
    <mergeCell ref="AH42:AN42"/>
    <mergeCell ref="AO42:AV42"/>
    <mergeCell ref="AW42:BD42"/>
    <mergeCell ref="BE42:BL42"/>
    <mergeCell ref="BM42:BT42"/>
    <mergeCell ref="BU42:CB42"/>
    <mergeCell ref="CC42:CK42"/>
    <mergeCell ref="CL42:CU42"/>
    <mergeCell ref="DA42:DG42"/>
    <mergeCell ref="DH42:DN42"/>
    <mergeCell ref="ET42:EZ42"/>
    <mergeCell ref="FA42:FG42"/>
    <mergeCell ref="A41:F41"/>
    <mergeCell ref="G41:P41"/>
    <mergeCell ref="Q41:AB41"/>
    <mergeCell ref="AC41:AG41"/>
    <mergeCell ref="AH41:AN41"/>
    <mergeCell ref="AO41:AV41"/>
    <mergeCell ref="AW41:BD41"/>
    <mergeCell ref="BE41:BL41"/>
    <mergeCell ref="BM41:BT41"/>
    <mergeCell ref="BU39:CB39"/>
    <mergeCell ref="Q39:AB39"/>
    <mergeCell ref="AC39:AG39"/>
    <mergeCell ref="AH39:AN39"/>
    <mergeCell ref="AO39:AV39"/>
    <mergeCell ref="AW39:BD39"/>
    <mergeCell ref="BE39:BL39"/>
    <mergeCell ref="BM39:BT39"/>
    <mergeCell ref="BU41:CB41"/>
    <mergeCell ref="CC39:CK39"/>
    <mergeCell ref="CL39:CU39"/>
    <mergeCell ref="DA39:DG39"/>
    <mergeCell ref="DH39:DN39"/>
    <mergeCell ref="ET39:EZ39"/>
    <mergeCell ref="FA39:FG39"/>
    <mergeCell ref="A40:F40"/>
    <mergeCell ref="G40:P40"/>
    <mergeCell ref="Q40:AB40"/>
    <mergeCell ref="AC40:AG40"/>
    <mergeCell ref="AH40:AN40"/>
    <mergeCell ref="AO40:AV40"/>
    <mergeCell ref="AW40:BD40"/>
    <mergeCell ref="BE40:BL40"/>
    <mergeCell ref="BM40:BT40"/>
    <mergeCell ref="BU40:CB40"/>
    <mergeCell ref="CC40:CK40"/>
    <mergeCell ref="CL40:CU40"/>
    <mergeCell ref="DA40:DG40"/>
    <mergeCell ref="DH40:DN40"/>
    <mergeCell ref="ET40:EZ40"/>
    <mergeCell ref="FA40:FG40"/>
    <mergeCell ref="A39:F39"/>
    <mergeCell ref="G39:P39"/>
    <mergeCell ref="CC37:CK37"/>
    <mergeCell ref="CL37:CU37"/>
    <mergeCell ref="DA37:DG37"/>
    <mergeCell ref="DH37:DN37"/>
    <mergeCell ref="ET37:EZ37"/>
    <mergeCell ref="FA37:FG37"/>
    <mergeCell ref="A38:F38"/>
    <mergeCell ref="G38:P38"/>
    <mergeCell ref="Q38:AB38"/>
    <mergeCell ref="AC38:AG38"/>
    <mergeCell ref="AH38:AN38"/>
    <mergeCell ref="AO38:AV38"/>
    <mergeCell ref="AW38:BD38"/>
    <mergeCell ref="BE38:BL38"/>
    <mergeCell ref="BM38:BT38"/>
    <mergeCell ref="BU38:CB38"/>
    <mergeCell ref="CC38:CK38"/>
    <mergeCell ref="CL38:CU38"/>
    <mergeCell ref="DA38:DG38"/>
    <mergeCell ref="DH38:DN38"/>
    <mergeCell ref="ET38:EZ38"/>
    <mergeCell ref="FA38:FG38"/>
    <mergeCell ref="A37:F37"/>
    <mergeCell ref="G37:P37"/>
    <mergeCell ref="Q37:AB37"/>
    <mergeCell ref="AC37:AG37"/>
    <mergeCell ref="AH37:AN37"/>
    <mergeCell ref="AO37:AV37"/>
    <mergeCell ref="AW37:BD37"/>
    <mergeCell ref="BE37:BL37"/>
    <mergeCell ref="BM37:BT37"/>
    <mergeCell ref="BU35:CB35"/>
    <mergeCell ref="Q35:AB35"/>
    <mergeCell ref="AC35:AG35"/>
    <mergeCell ref="AH35:AN35"/>
    <mergeCell ref="AO35:AV35"/>
    <mergeCell ref="AW35:BD35"/>
    <mergeCell ref="BE35:BL35"/>
    <mergeCell ref="BM35:BT35"/>
    <mergeCell ref="BU37:CB37"/>
    <mergeCell ref="CC35:CK35"/>
    <mergeCell ref="CL35:CU35"/>
    <mergeCell ref="DA35:DG35"/>
    <mergeCell ref="DH35:DN35"/>
    <mergeCell ref="ET35:EZ35"/>
    <mergeCell ref="FA35:FG35"/>
    <mergeCell ref="A36:F36"/>
    <mergeCell ref="G36:P36"/>
    <mergeCell ref="Q36:AB36"/>
    <mergeCell ref="AC36:AG36"/>
    <mergeCell ref="AH36:AN36"/>
    <mergeCell ref="AO36:AV36"/>
    <mergeCell ref="AW36:BD36"/>
    <mergeCell ref="BE36:BL36"/>
    <mergeCell ref="BM36:BT36"/>
    <mergeCell ref="BU36:CB36"/>
    <mergeCell ref="CC36:CK36"/>
    <mergeCell ref="CL36:CU36"/>
    <mergeCell ref="DA36:DG36"/>
    <mergeCell ref="DH36:DN36"/>
    <mergeCell ref="ET36:EZ36"/>
    <mergeCell ref="FA36:FG36"/>
    <mergeCell ref="A35:F35"/>
    <mergeCell ref="G35:P35"/>
    <mergeCell ref="CC33:CK33"/>
    <mergeCell ref="CL33:CU33"/>
    <mergeCell ref="DA33:DG33"/>
    <mergeCell ref="DH33:DN33"/>
    <mergeCell ref="ET33:EZ33"/>
    <mergeCell ref="FA33:FG33"/>
    <mergeCell ref="A34:F34"/>
    <mergeCell ref="G34:P34"/>
    <mergeCell ref="Q34:AB34"/>
    <mergeCell ref="AC34:AG34"/>
    <mergeCell ref="AH34:AN34"/>
    <mergeCell ref="AO34:AV34"/>
    <mergeCell ref="AW34:BD34"/>
    <mergeCell ref="BE34:BL34"/>
    <mergeCell ref="BM34:BT34"/>
    <mergeCell ref="BU34:CB34"/>
    <mergeCell ref="CC34:CK34"/>
    <mergeCell ref="CL34:CU34"/>
    <mergeCell ref="DA34:DG34"/>
    <mergeCell ref="DH34:DN34"/>
    <mergeCell ref="ET34:EZ34"/>
    <mergeCell ref="FA34:FG34"/>
    <mergeCell ref="A33:F33"/>
    <mergeCell ref="G33:P33"/>
    <mergeCell ref="Q33:AB33"/>
    <mergeCell ref="AC33:AG33"/>
    <mergeCell ref="AH33:AN33"/>
    <mergeCell ref="AO33:AV33"/>
    <mergeCell ref="AW33:BD33"/>
    <mergeCell ref="BE33:BL33"/>
    <mergeCell ref="BM33:BT33"/>
    <mergeCell ref="BU31:CB31"/>
    <mergeCell ref="Q31:AB31"/>
    <mergeCell ref="AC31:AG31"/>
    <mergeCell ref="AH31:AN31"/>
    <mergeCell ref="AO31:AV31"/>
    <mergeCell ref="AW31:BD31"/>
    <mergeCell ref="BE31:BL31"/>
    <mergeCell ref="BM31:BT31"/>
    <mergeCell ref="BU33:CB33"/>
    <mergeCell ref="CC31:CK31"/>
    <mergeCell ref="CL31:CU31"/>
    <mergeCell ref="DA31:DG31"/>
    <mergeCell ref="DH31:DN31"/>
    <mergeCell ref="ET31:EZ31"/>
    <mergeCell ref="FA31:FG31"/>
    <mergeCell ref="A32:F32"/>
    <mergeCell ref="G32:P32"/>
    <mergeCell ref="Q32:AB32"/>
    <mergeCell ref="AC32:AG32"/>
    <mergeCell ref="AH32:AN32"/>
    <mergeCell ref="AO32:AV32"/>
    <mergeCell ref="AW32:BD32"/>
    <mergeCell ref="BE32:BL32"/>
    <mergeCell ref="BM32:BT32"/>
    <mergeCell ref="BU32:CB32"/>
    <mergeCell ref="CC32:CK32"/>
    <mergeCell ref="CL32:CU32"/>
    <mergeCell ref="DA32:DG32"/>
    <mergeCell ref="DH32:DN32"/>
    <mergeCell ref="ET32:EZ32"/>
    <mergeCell ref="FA32:FG32"/>
    <mergeCell ref="A31:F31"/>
    <mergeCell ref="G31:P31"/>
    <mergeCell ref="DA29:DG29"/>
    <mergeCell ref="DH29:DN29"/>
    <mergeCell ref="ET29:EZ29"/>
    <mergeCell ref="FA29:FG29"/>
    <mergeCell ref="A30:F30"/>
    <mergeCell ref="G30:P30"/>
    <mergeCell ref="Q30:AB30"/>
    <mergeCell ref="AC30:AG30"/>
    <mergeCell ref="AH30:AN30"/>
    <mergeCell ref="AO30:AV30"/>
    <mergeCell ref="AW30:BD30"/>
    <mergeCell ref="BE30:BL30"/>
    <mergeCell ref="BM30:BT30"/>
    <mergeCell ref="BU30:CB30"/>
    <mergeCell ref="CC30:CK30"/>
    <mergeCell ref="CL30:CU30"/>
    <mergeCell ref="DA30:DG30"/>
    <mergeCell ref="DH30:DN30"/>
    <mergeCell ref="ET30:EZ30"/>
    <mergeCell ref="FA30:FG30"/>
    <mergeCell ref="A29:F29"/>
    <mergeCell ref="CC28:CK28"/>
    <mergeCell ref="CL28:CU28"/>
    <mergeCell ref="G29:P29"/>
    <mergeCell ref="Q29:AB29"/>
    <mergeCell ref="AC29:AG29"/>
    <mergeCell ref="AH29:AN29"/>
    <mergeCell ref="AO29:AV29"/>
    <mergeCell ref="AW29:BD29"/>
    <mergeCell ref="BE29:BL29"/>
    <mergeCell ref="BM29:BT29"/>
    <mergeCell ref="BU29:CB29"/>
    <mergeCell ref="CC29:CK29"/>
    <mergeCell ref="CL29:CU29"/>
    <mergeCell ref="A27:F27"/>
    <mergeCell ref="G27:P27"/>
    <mergeCell ref="Q27:AB27"/>
    <mergeCell ref="AC27:AG27"/>
    <mergeCell ref="AH27:AN27"/>
    <mergeCell ref="AO27:AV27"/>
    <mergeCell ref="A28:F28"/>
    <mergeCell ref="G28:P28"/>
    <mergeCell ref="Q28:AB28"/>
    <mergeCell ref="AC28:AG28"/>
    <mergeCell ref="AH28:AN28"/>
    <mergeCell ref="AO28:AV28"/>
    <mergeCell ref="ET24:EZ24"/>
    <mergeCell ref="FA24:FG24"/>
    <mergeCell ref="ET25:EZ25"/>
    <mergeCell ref="FA25:FG25"/>
    <mergeCell ref="ET26:EZ26"/>
    <mergeCell ref="FA26:FG26"/>
    <mergeCell ref="ET27:EZ27"/>
    <mergeCell ref="FA27:FG27"/>
    <mergeCell ref="ET28:EZ28"/>
    <mergeCell ref="FA28:FG28"/>
    <mergeCell ref="ET18:FG18"/>
    <mergeCell ref="ET19:EZ20"/>
    <mergeCell ref="FA19:FG20"/>
    <mergeCell ref="ET21:EZ21"/>
    <mergeCell ref="FA21:FG21"/>
    <mergeCell ref="ET22:EZ22"/>
    <mergeCell ref="FA22:FG22"/>
    <mergeCell ref="ET23:EZ23"/>
    <mergeCell ref="FA23:FG23"/>
    <mergeCell ref="AP81:BD81"/>
    <mergeCell ref="B82:D82"/>
    <mergeCell ref="E82:AA82"/>
    <mergeCell ref="AB82:AD82"/>
    <mergeCell ref="AM72:AO72"/>
    <mergeCell ref="AM73:AO73"/>
    <mergeCell ref="AB72:AD72"/>
    <mergeCell ref="AB73:AD73"/>
    <mergeCell ref="AM79:AO79"/>
    <mergeCell ref="AP79:BD79"/>
    <mergeCell ref="AM82:AO82"/>
    <mergeCell ref="AP82:BD82"/>
    <mergeCell ref="AM74:AO74"/>
    <mergeCell ref="AP74:BD74"/>
    <mergeCell ref="AP78:BD78"/>
    <mergeCell ref="E72:AA72"/>
    <mergeCell ref="E73:AA73"/>
    <mergeCell ref="AP73:BD73"/>
    <mergeCell ref="AP71:BD71"/>
    <mergeCell ref="A84:AG84"/>
    <mergeCell ref="AE73:AL73"/>
    <mergeCell ref="B79:D79"/>
    <mergeCell ref="E79:AA79"/>
    <mergeCell ref="AB79:AD79"/>
    <mergeCell ref="AE79:AL79"/>
    <mergeCell ref="AE82:AL82"/>
    <mergeCell ref="E74:AA74"/>
    <mergeCell ref="AB74:AD74"/>
    <mergeCell ref="AE74:AL74"/>
    <mergeCell ref="AH84:CU84"/>
    <mergeCell ref="B80:D80"/>
    <mergeCell ref="E80:AA80"/>
    <mergeCell ref="AB80:AD80"/>
    <mergeCell ref="AE80:AL80"/>
    <mergeCell ref="AM80:AO80"/>
    <mergeCell ref="AP80:BD80"/>
    <mergeCell ref="B81:D81"/>
    <mergeCell ref="E81:AA81"/>
    <mergeCell ref="AB81:AD81"/>
    <mergeCell ref="AE81:AL81"/>
    <mergeCell ref="AM81:AO81"/>
    <mergeCell ref="E71:AA71"/>
    <mergeCell ref="Q23:AB23"/>
    <mergeCell ref="AC23:AG23"/>
    <mergeCell ref="AH23:AN23"/>
    <mergeCell ref="AB71:AD71"/>
    <mergeCell ref="AB78:AD78"/>
    <mergeCell ref="AE78:AL78"/>
    <mergeCell ref="AM78:AO78"/>
    <mergeCell ref="A77:CU77"/>
    <mergeCell ref="B78:D78"/>
    <mergeCell ref="E78:AA78"/>
    <mergeCell ref="E75:AA75"/>
    <mergeCell ref="AB75:AD75"/>
    <mergeCell ref="B72:D72"/>
    <mergeCell ref="B73:D73"/>
    <mergeCell ref="AE75:AL75"/>
    <mergeCell ref="AM75:AO75"/>
    <mergeCell ref="B75:D75"/>
    <mergeCell ref="B74:D74"/>
    <mergeCell ref="AP75:BD75"/>
    <mergeCell ref="AP72:BD72"/>
    <mergeCell ref="AE72:AL72"/>
    <mergeCell ref="B71:D71"/>
    <mergeCell ref="AE71:AL71"/>
    <mergeCell ref="AW20:BD20"/>
    <mergeCell ref="BE20:BL20"/>
    <mergeCell ref="BM20:BT20"/>
    <mergeCell ref="A68:AN68"/>
    <mergeCell ref="AO68:AV68"/>
    <mergeCell ref="A4:AG4"/>
    <mergeCell ref="AH4:CU4"/>
    <mergeCell ref="A70:CU70"/>
    <mergeCell ref="AM71:AO71"/>
    <mergeCell ref="A9:CU9"/>
    <mergeCell ref="A13:CU13"/>
    <mergeCell ref="A14:CU14"/>
    <mergeCell ref="A15:CU15"/>
    <mergeCell ref="A16:CU16"/>
    <mergeCell ref="AH19:AN20"/>
    <mergeCell ref="AO19:CB19"/>
    <mergeCell ref="CC19:CK20"/>
    <mergeCell ref="CL19:CU20"/>
    <mergeCell ref="BU20:CB20"/>
    <mergeCell ref="AH5:CU5"/>
    <mergeCell ref="A11:CU11"/>
    <mergeCell ref="CL23:CU23"/>
    <mergeCell ref="A23:F23"/>
    <mergeCell ref="G23:P23"/>
    <mergeCell ref="CL21:CU21"/>
    <mergeCell ref="BU22:CB22"/>
    <mergeCell ref="CC22:CK22"/>
    <mergeCell ref="CL22:CU22"/>
    <mergeCell ref="A1:CU1"/>
    <mergeCell ref="CL68:CU68"/>
    <mergeCell ref="A10:CU10"/>
    <mergeCell ref="G21:P21"/>
    <mergeCell ref="Q21:AB21"/>
    <mergeCell ref="A12:CU12"/>
    <mergeCell ref="A17:CU17"/>
    <mergeCell ref="A18:CU18"/>
    <mergeCell ref="A6:CU6"/>
    <mergeCell ref="A8:CU8"/>
    <mergeCell ref="AC19:AG20"/>
    <mergeCell ref="AH3:CU3"/>
    <mergeCell ref="A3:AG3"/>
    <mergeCell ref="A5:AG5"/>
    <mergeCell ref="A7:AG7"/>
    <mergeCell ref="AH7:CU7"/>
    <mergeCell ref="A19:F20"/>
    <mergeCell ref="G19:P20"/>
    <mergeCell ref="AO20:AV20"/>
    <mergeCell ref="Q19:AB20"/>
    <mergeCell ref="AO23:AV23"/>
    <mergeCell ref="BM23:BT23"/>
    <mergeCell ref="AW22:BD22"/>
    <mergeCell ref="BE22:BL22"/>
    <mergeCell ref="BM22:BT22"/>
    <mergeCell ref="AW23:BD23"/>
    <mergeCell ref="BE23:BL23"/>
    <mergeCell ref="A21:F21"/>
    <mergeCell ref="DR68:DX68"/>
    <mergeCell ref="DA68:DG68"/>
    <mergeCell ref="DH68:DN68"/>
    <mergeCell ref="BM68:BT68"/>
    <mergeCell ref="BU68:CB68"/>
    <mergeCell ref="CC68:CK68"/>
    <mergeCell ref="AW68:BD68"/>
    <mergeCell ref="BE68:BL68"/>
    <mergeCell ref="DH24:DN24"/>
    <mergeCell ref="DH27:DN27"/>
    <mergeCell ref="BU25:CB25"/>
    <mergeCell ref="CC25:CK25"/>
    <mergeCell ref="AC21:AG21"/>
    <mergeCell ref="AH21:AN21"/>
    <mergeCell ref="AO21:AV21"/>
    <mergeCell ref="AW21:BD21"/>
    <mergeCell ref="BE21:BL21"/>
    <mergeCell ref="BM21:BT21"/>
    <mergeCell ref="EF20:EL20"/>
    <mergeCell ref="EM20:ES20"/>
    <mergeCell ref="DR18:ES18"/>
    <mergeCell ref="DR23:DX23"/>
    <mergeCell ref="DY23:EE23"/>
    <mergeCell ref="EF23:EL23"/>
    <mergeCell ref="EM23:ES23"/>
    <mergeCell ref="DR19:EE19"/>
    <mergeCell ref="EF19:ES19"/>
    <mergeCell ref="DR20:DX20"/>
    <mergeCell ref="DY20:EE20"/>
    <mergeCell ref="DA18:DN18"/>
    <mergeCell ref="DA23:DG23"/>
    <mergeCell ref="DH23:DN23"/>
    <mergeCell ref="DA21:DG21"/>
    <mergeCell ref="DH21:DN21"/>
    <mergeCell ref="DA22:DG22"/>
    <mergeCell ref="DH22:DN22"/>
    <mergeCell ref="DA19:DG20"/>
    <mergeCell ref="DH19:DN20"/>
    <mergeCell ref="BU21:CB21"/>
    <mergeCell ref="CC21:CK21"/>
    <mergeCell ref="DA28:DG28"/>
    <mergeCell ref="DH28:DN28"/>
    <mergeCell ref="A22:F22"/>
    <mergeCell ref="G22:P22"/>
    <mergeCell ref="Q22:AB22"/>
    <mergeCell ref="AC22:AG22"/>
    <mergeCell ref="AH22:AN22"/>
    <mergeCell ref="AO22:AV22"/>
    <mergeCell ref="BU23:CB23"/>
    <mergeCell ref="BU24:CB24"/>
    <mergeCell ref="CC24:CK24"/>
    <mergeCell ref="A24:F24"/>
    <mergeCell ref="G24:P24"/>
    <mergeCell ref="Q24:AB24"/>
    <mergeCell ref="AC24:AG24"/>
    <mergeCell ref="AH24:AN24"/>
    <mergeCell ref="AO24:AV24"/>
    <mergeCell ref="CC23:CK23"/>
    <mergeCell ref="CL24:CU24"/>
    <mergeCell ref="DA24:DG24"/>
    <mergeCell ref="DA25:DG25"/>
    <mergeCell ref="AW24:BD24"/>
    <mergeCell ref="BE24:BL24"/>
    <mergeCell ref="BM24:BT24"/>
    <mergeCell ref="A25:F25"/>
    <mergeCell ref="G25:P25"/>
    <mergeCell ref="Q25:AB25"/>
    <mergeCell ref="AC25:AG25"/>
    <mergeCell ref="DH26:DN26"/>
    <mergeCell ref="DH25:DN25"/>
    <mergeCell ref="A26:F26"/>
    <mergeCell ref="G26:P26"/>
    <mergeCell ref="Q26:AB26"/>
    <mergeCell ref="AC26:AG26"/>
    <mergeCell ref="AH26:AN26"/>
    <mergeCell ref="AO26:AV26"/>
    <mergeCell ref="AW26:BD26"/>
    <mergeCell ref="BE26:BL26"/>
    <mergeCell ref="BM26:BT26"/>
    <mergeCell ref="AH25:AN25"/>
    <mergeCell ref="AO25:AV25"/>
    <mergeCell ref="AW25:BD25"/>
    <mergeCell ref="BE25:BL25"/>
    <mergeCell ref="BM25:BT25"/>
    <mergeCell ref="CL25:CU25"/>
    <mergeCell ref="AH45:AN45"/>
    <mergeCell ref="AO45:AV45"/>
    <mergeCell ref="AW45:BD45"/>
    <mergeCell ref="BE45:BL45"/>
    <mergeCell ref="BM45:BT45"/>
    <mergeCell ref="DA26:DG26"/>
    <mergeCell ref="AW27:BD27"/>
    <mergeCell ref="BE27:BL27"/>
    <mergeCell ref="BM27:BT27"/>
    <mergeCell ref="BU27:CB27"/>
    <mergeCell ref="CC27:CK27"/>
    <mergeCell ref="CL27:CU27"/>
    <mergeCell ref="DA27:DG27"/>
    <mergeCell ref="AW28:BD28"/>
    <mergeCell ref="BE28:BL28"/>
    <mergeCell ref="BM28:BT28"/>
    <mergeCell ref="BU28:CB28"/>
    <mergeCell ref="BU45:CB45"/>
    <mergeCell ref="CC45:CK45"/>
    <mergeCell ref="CL45:CU45"/>
    <mergeCell ref="DA45:DG45"/>
    <mergeCell ref="BU26:CB26"/>
    <mergeCell ref="CC26:CK26"/>
    <mergeCell ref="CL26:CU26"/>
    <mergeCell ref="CL46:CU46"/>
    <mergeCell ref="DA46:DG46"/>
    <mergeCell ref="DH46:DN46"/>
    <mergeCell ref="ET46:EZ46"/>
    <mergeCell ref="FA46:FG46"/>
    <mergeCell ref="A45:F45"/>
    <mergeCell ref="CC47:CK47"/>
    <mergeCell ref="CL47:CU47"/>
    <mergeCell ref="DA47:DG47"/>
    <mergeCell ref="DH47:DN47"/>
    <mergeCell ref="ET47:EZ47"/>
    <mergeCell ref="FA47:FG47"/>
    <mergeCell ref="A46:F46"/>
    <mergeCell ref="G46:P46"/>
    <mergeCell ref="Q46:AB46"/>
    <mergeCell ref="AC46:AG46"/>
    <mergeCell ref="AH46:AN46"/>
    <mergeCell ref="AO46:AV46"/>
    <mergeCell ref="AW46:BD46"/>
    <mergeCell ref="BE46:BL46"/>
    <mergeCell ref="BM46:BT46"/>
    <mergeCell ref="G45:P45"/>
    <mergeCell ref="Q45:AB45"/>
    <mergeCell ref="AC45:AG45"/>
    <mergeCell ref="CC48:CK48"/>
    <mergeCell ref="CL48:CU48"/>
    <mergeCell ref="DA48:DG48"/>
    <mergeCell ref="DH48:DN48"/>
    <mergeCell ref="ET48:EZ48"/>
    <mergeCell ref="FA48:FG48"/>
    <mergeCell ref="A47:F47"/>
    <mergeCell ref="G47:P47"/>
    <mergeCell ref="A48:F48"/>
    <mergeCell ref="G48:P48"/>
    <mergeCell ref="Q48:AB48"/>
    <mergeCell ref="AC48:AG48"/>
    <mergeCell ref="AH48:AN48"/>
    <mergeCell ref="AO48:AV48"/>
    <mergeCell ref="AW48:BD48"/>
    <mergeCell ref="BE48:BL48"/>
    <mergeCell ref="BM48:BT48"/>
    <mergeCell ref="Q49:AB49"/>
    <mergeCell ref="AC49:AG49"/>
    <mergeCell ref="AH49:AN49"/>
    <mergeCell ref="AO49:AV49"/>
    <mergeCell ref="AW49:BD49"/>
    <mergeCell ref="BE49:BL49"/>
    <mergeCell ref="BM49:BT49"/>
    <mergeCell ref="BU47:CB47"/>
    <mergeCell ref="Q47:AB47"/>
    <mergeCell ref="AC47:AG47"/>
    <mergeCell ref="AH47:AN47"/>
    <mergeCell ref="AO47:AV47"/>
    <mergeCell ref="AW47:BD47"/>
    <mergeCell ref="BE47:BL47"/>
    <mergeCell ref="BM47:BT47"/>
    <mergeCell ref="BU49:CB49"/>
    <mergeCell ref="BU48:CB48"/>
    <mergeCell ref="CC49:CK49"/>
    <mergeCell ref="CL49:CU49"/>
    <mergeCell ref="DA49:DG49"/>
    <mergeCell ref="DH49:DN49"/>
    <mergeCell ref="ET49:EZ49"/>
    <mergeCell ref="FA49:FG49"/>
    <mergeCell ref="A50:F50"/>
    <mergeCell ref="G50:P50"/>
    <mergeCell ref="Q50:AB50"/>
    <mergeCell ref="AC50:AG50"/>
    <mergeCell ref="AH50:AN50"/>
    <mergeCell ref="AO50:AV50"/>
    <mergeCell ref="AW50:BD50"/>
    <mergeCell ref="BE50:BL50"/>
    <mergeCell ref="BM50:BT50"/>
    <mergeCell ref="BU50:CB50"/>
    <mergeCell ref="CC50:CK50"/>
    <mergeCell ref="CL50:CU50"/>
    <mergeCell ref="DA50:DG50"/>
    <mergeCell ref="DH50:DN50"/>
    <mergeCell ref="ET50:EZ50"/>
    <mergeCell ref="FA50:FG50"/>
    <mergeCell ref="A49:F49"/>
    <mergeCell ref="G49:P49"/>
    <mergeCell ref="CC51:CK51"/>
    <mergeCell ref="CL51:CU51"/>
    <mergeCell ref="DA51:DG51"/>
    <mergeCell ref="DH51:DN51"/>
    <mergeCell ref="ET51:EZ51"/>
    <mergeCell ref="FA51:FG51"/>
    <mergeCell ref="A52:F52"/>
    <mergeCell ref="G52:P52"/>
    <mergeCell ref="Q52:AB52"/>
    <mergeCell ref="AC52:AG52"/>
    <mergeCell ref="AH52:AN52"/>
    <mergeCell ref="AO52:AV52"/>
    <mergeCell ref="AW52:BD52"/>
    <mergeCell ref="BE52:BL52"/>
    <mergeCell ref="BM52:BT52"/>
    <mergeCell ref="BU52:CB52"/>
    <mergeCell ref="CC52:CK52"/>
    <mergeCell ref="CL52:CU52"/>
    <mergeCell ref="DA52:DG52"/>
    <mergeCell ref="DH52:DN52"/>
    <mergeCell ref="ET52:EZ52"/>
    <mergeCell ref="FA52:FG52"/>
    <mergeCell ref="A51:F51"/>
    <mergeCell ref="G51:P51"/>
    <mergeCell ref="Q53:AB53"/>
    <mergeCell ref="AC53:AG53"/>
    <mergeCell ref="AH53:AN53"/>
    <mergeCell ref="AO53:AV53"/>
    <mergeCell ref="AW53:BD53"/>
    <mergeCell ref="BE53:BL53"/>
    <mergeCell ref="BM53:BT53"/>
    <mergeCell ref="BU51:CB51"/>
    <mergeCell ref="Q51:AB51"/>
    <mergeCell ref="AC51:AG51"/>
    <mergeCell ref="AH51:AN51"/>
    <mergeCell ref="AO51:AV51"/>
    <mergeCell ref="AW51:BD51"/>
    <mergeCell ref="BE51:BL51"/>
    <mergeCell ref="BM51:BT51"/>
    <mergeCell ref="BU53:CB53"/>
    <mergeCell ref="CC53:CK53"/>
    <mergeCell ref="CL53:CU53"/>
    <mergeCell ref="DA53:DG53"/>
    <mergeCell ref="DH53:DN53"/>
    <mergeCell ref="ET53:EZ53"/>
    <mergeCell ref="FA53:FG53"/>
    <mergeCell ref="A54:F54"/>
    <mergeCell ref="G54:P54"/>
    <mergeCell ref="Q54:AB54"/>
    <mergeCell ref="AC54:AG54"/>
    <mergeCell ref="AH54:AN54"/>
    <mergeCell ref="AO54:AV54"/>
    <mergeCell ref="AW54:BD54"/>
    <mergeCell ref="BE54:BL54"/>
    <mergeCell ref="BM54:BT54"/>
    <mergeCell ref="BU54:CB54"/>
    <mergeCell ref="CC54:CK54"/>
    <mergeCell ref="CL54:CU54"/>
    <mergeCell ref="DA54:DG54"/>
    <mergeCell ref="DH54:DN54"/>
    <mergeCell ref="ET54:EZ54"/>
    <mergeCell ref="FA54:FG54"/>
    <mergeCell ref="A53:F53"/>
    <mergeCell ref="G53:P53"/>
    <mergeCell ref="CC55:CK55"/>
    <mergeCell ref="CL55:CU55"/>
    <mergeCell ref="DA55:DG55"/>
    <mergeCell ref="DH55:DN55"/>
    <mergeCell ref="ET55:EZ55"/>
    <mergeCell ref="FA55:FG55"/>
    <mergeCell ref="A56:F56"/>
    <mergeCell ref="G56:P56"/>
    <mergeCell ref="Q56:AB56"/>
    <mergeCell ref="AC56:AG56"/>
    <mergeCell ref="AH56:AN56"/>
    <mergeCell ref="AO56:AV56"/>
    <mergeCell ref="AW56:BD56"/>
    <mergeCell ref="BE56:BL56"/>
    <mergeCell ref="BM56:BT56"/>
    <mergeCell ref="BU56:CB56"/>
    <mergeCell ref="CC56:CK56"/>
    <mergeCell ref="CL56:CU56"/>
    <mergeCell ref="DA56:DG56"/>
    <mergeCell ref="DH56:DN56"/>
    <mergeCell ref="ET56:EZ56"/>
    <mergeCell ref="FA56:FG56"/>
    <mergeCell ref="A55:F55"/>
    <mergeCell ref="G55:P55"/>
    <mergeCell ref="Q57:AB57"/>
    <mergeCell ref="AC57:AG57"/>
    <mergeCell ref="AH57:AN57"/>
    <mergeCell ref="AO57:AV57"/>
    <mergeCell ref="AW57:BD57"/>
    <mergeCell ref="BE57:BL57"/>
    <mergeCell ref="BM57:BT57"/>
    <mergeCell ref="BU55:CB55"/>
    <mergeCell ref="Q55:AB55"/>
    <mergeCell ref="AC55:AG55"/>
    <mergeCell ref="AH55:AN55"/>
    <mergeCell ref="AO55:AV55"/>
    <mergeCell ref="AW55:BD55"/>
    <mergeCell ref="BE55:BL55"/>
    <mergeCell ref="BM55:BT55"/>
    <mergeCell ref="BU57:CB57"/>
    <mergeCell ref="CC57:CK57"/>
    <mergeCell ref="CL57:CU57"/>
    <mergeCell ref="DA57:DG57"/>
    <mergeCell ref="DH57:DN57"/>
    <mergeCell ref="ET57:EZ57"/>
    <mergeCell ref="FA57:FG57"/>
    <mergeCell ref="A58:F58"/>
    <mergeCell ref="G58:P58"/>
    <mergeCell ref="Q58:AB58"/>
    <mergeCell ref="AC58:AG58"/>
    <mergeCell ref="AH58:AN58"/>
    <mergeCell ref="AO58:AV58"/>
    <mergeCell ref="AW58:BD58"/>
    <mergeCell ref="BE58:BL58"/>
    <mergeCell ref="BM58:BT58"/>
    <mergeCell ref="BU58:CB58"/>
    <mergeCell ref="CC58:CK58"/>
    <mergeCell ref="CL58:CU58"/>
    <mergeCell ref="DA58:DG58"/>
    <mergeCell ref="DH58:DN58"/>
    <mergeCell ref="ET58:EZ58"/>
    <mergeCell ref="FA58:FG58"/>
    <mergeCell ref="A57:F57"/>
    <mergeCell ref="G57:P57"/>
    <mergeCell ref="CC59:CK59"/>
    <mergeCell ref="CL59:CU59"/>
    <mergeCell ref="DA59:DG59"/>
    <mergeCell ref="DH59:DN59"/>
    <mergeCell ref="ET59:EZ59"/>
    <mergeCell ref="FA59:FG59"/>
    <mergeCell ref="A60:F60"/>
    <mergeCell ref="G60:P60"/>
    <mergeCell ref="Q60:AB60"/>
    <mergeCell ref="AC60:AG60"/>
    <mergeCell ref="AH60:AN60"/>
    <mergeCell ref="AO60:AV60"/>
    <mergeCell ref="AW60:BD60"/>
    <mergeCell ref="BE60:BL60"/>
    <mergeCell ref="BM60:BT60"/>
    <mergeCell ref="BU60:CB60"/>
    <mergeCell ref="CC60:CK60"/>
    <mergeCell ref="CL60:CU60"/>
    <mergeCell ref="DA60:DG60"/>
    <mergeCell ref="DH60:DN60"/>
    <mergeCell ref="ET60:EZ60"/>
    <mergeCell ref="FA60:FG60"/>
    <mergeCell ref="A59:F59"/>
    <mergeCell ref="G59:P59"/>
    <mergeCell ref="Q61:AB61"/>
    <mergeCell ref="AC61:AG61"/>
    <mergeCell ref="AH61:AN61"/>
    <mergeCell ref="AO61:AV61"/>
    <mergeCell ref="AW61:BD61"/>
    <mergeCell ref="BE61:BL61"/>
    <mergeCell ref="BM61:BT61"/>
    <mergeCell ref="BU59:CB59"/>
    <mergeCell ref="Q59:AB59"/>
    <mergeCell ref="AC59:AG59"/>
    <mergeCell ref="AH59:AN59"/>
    <mergeCell ref="AO59:AV59"/>
    <mergeCell ref="AW59:BD59"/>
    <mergeCell ref="BE59:BL59"/>
    <mergeCell ref="BM59:BT59"/>
    <mergeCell ref="BU61:CB61"/>
    <mergeCell ref="CC61:CK61"/>
    <mergeCell ref="CL61:CU61"/>
    <mergeCell ref="DA61:DG61"/>
    <mergeCell ref="DH61:DN61"/>
    <mergeCell ref="ET61:EZ61"/>
    <mergeCell ref="FA61:FG61"/>
    <mergeCell ref="A62:F62"/>
    <mergeCell ref="G62:P62"/>
    <mergeCell ref="Q62:AB62"/>
    <mergeCell ref="AC62:AG62"/>
    <mergeCell ref="AH62:AN62"/>
    <mergeCell ref="AO62:AV62"/>
    <mergeCell ref="AW62:BD62"/>
    <mergeCell ref="BE62:BL62"/>
    <mergeCell ref="BM62:BT62"/>
    <mergeCell ref="BU62:CB62"/>
    <mergeCell ref="CC62:CK62"/>
    <mergeCell ref="CL62:CU62"/>
    <mergeCell ref="DA62:DG62"/>
    <mergeCell ref="DH62:DN62"/>
    <mergeCell ref="ET62:EZ62"/>
    <mergeCell ref="FA62:FG62"/>
    <mergeCell ref="A61:F61"/>
    <mergeCell ref="G61:P61"/>
    <mergeCell ref="CC63:CK63"/>
    <mergeCell ref="CL63:CU63"/>
    <mergeCell ref="DA63:DG63"/>
    <mergeCell ref="DH63:DN63"/>
    <mergeCell ref="ET63:EZ63"/>
    <mergeCell ref="FA63:FG63"/>
    <mergeCell ref="A64:F64"/>
    <mergeCell ref="G64:P64"/>
    <mergeCell ref="Q64:AB64"/>
    <mergeCell ref="AC64:AG64"/>
    <mergeCell ref="AH64:AN64"/>
    <mergeCell ref="AO64:AV64"/>
    <mergeCell ref="AW64:BD64"/>
    <mergeCell ref="BE64:BL64"/>
    <mergeCell ref="BM64:BT64"/>
    <mergeCell ref="BU64:CB64"/>
    <mergeCell ref="CC64:CK64"/>
    <mergeCell ref="CL64:CU64"/>
    <mergeCell ref="DA64:DG64"/>
    <mergeCell ref="DH64:DN64"/>
    <mergeCell ref="ET64:EZ64"/>
    <mergeCell ref="FA64:FG64"/>
    <mergeCell ref="A63:F63"/>
    <mergeCell ref="G63:P63"/>
    <mergeCell ref="Q65:AB65"/>
    <mergeCell ref="AC65:AG65"/>
    <mergeCell ref="AH65:AN65"/>
    <mergeCell ref="AO65:AV65"/>
    <mergeCell ref="AW65:BD65"/>
    <mergeCell ref="BE65:BL65"/>
    <mergeCell ref="BM65:BT65"/>
    <mergeCell ref="BU63:CB63"/>
    <mergeCell ref="Q63:AB63"/>
    <mergeCell ref="AC63:AG63"/>
    <mergeCell ref="AH63:AN63"/>
    <mergeCell ref="AO63:AV63"/>
    <mergeCell ref="AW63:BD63"/>
    <mergeCell ref="BE63:BL63"/>
    <mergeCell ref="BM63:BT63"/>
    <mergeCell ref="BU65:CB65"/>
    <mergeCell ref="CC65:CK65"/>
    <mergeCell ref="CL65:CU65"/>
    <mergeCell ref="DA65:DG65"/>
    <mergeCell ref="DH65:DN65"/>
    <mergeCell ref="ET65:EZ65"/>
    <mergeCell ref="FA65:FG65"/>
    <mergeCell ref="A66:F66"/>
    <mergeCell ref="G66:P66"/>
    <mergeCell ref="Q66:AB66"/>
    <mergeCell ref="AC66:AG66"/>
    <mergeCell ref="AH66:AN66"/>
    <mergeCell ref="AO66:AV66"/>
    <mergeCell ref="AW66:BD66"/>
    <mergeCell ref="BE66:BL66"/>
    <mergeCell ref="BM66:BT66"/>
    <mergeCell ref="BU66:CB66"/>
    <mergeCell ref="CC66:CK66"/>
    <mergeCell ref="CL66:CU66"/>
    <mergeCell ref="DA66:DG66"/>
    <mergeCell ref="DH66:DN66"/>
    <mergeCell ref="ET66:EZ66"/>
    <mergeCell ref="FA66:FG66"/>
    <mergeCell ref="A65:F65"/>
    <mergeCell ref="G65:P65"/>
    <mergeCell ref="BU67:CB67"/>
    <mergeCell ref="CC67:CK67"/>
    <mergeCell ref="CL67:CU67"/>
    <mergeCell ref="DA67:DG67"/>
    <mergeCell ref="DH67:DN67"/>
    <mergeCell ref="ET67:EZ67"/>
    <mergeCell ref="FA67:FG67"/>
    <mergeCell ref="A67:F67"/>
    <mergeCell ref="G67:P67"/>
    <mergeCell ref="Q67:AB67"/>
    <mergeCell ref="AC67:AG67"/>
    <mergeCell ref="AH67:AN67"/>
    <mergeCell ref="AO67:AV67"/>
    <mergeCell ref="AW67:BD67"/>
    <mergeCell ref="BE67:BL67"/>
    <mergeCell ref="BM67:BT67"/>
  </mergeCells>
  <pageMargins left="0.70866141732283472" right="0.19685039370078741" top="0.74803149606299213" bottom="0.74803149606299213" header="0.31496062992125984" footer="0.31496062992125984"/>
  <pageSetup paperSize="9" scale="29" fitToHeight="4" orientation="landscape" r:id="rId1"/>
  <rowBreaks count="1" manualBreakCount="1">
    <brk id="21" max="9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2019-02-04T07:39:20Z</cp:lastPrinted>
  <dcterms:created xsi:type="dcterms:W3CDTF">2014-11-19T08:38:45Z</dcterms:created>
  <dcterms:modified xsi:type="dcterms:W3CDTF">2019-04-11T08:02:39Z</dcterms:modified>
</cp:coreProperties>
</file>