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65521" windowWidth="10500" windowHeight="9420" activeTab="0"/>
  </bookViews>
  <sheets>
    <sheet name="Расчет НМЦ расходные" sheetId="1" r:id="rId1"/>
  </sheets>
  <definedNames>
    <definedName name="_xlnm._FilterDatabase" localSheetId="0" hidden="1">'Расчет НМЦ расходные'!$B$19:$K$54</definedName>
    <definedName name="_xlnm.Print_Area" localSheetId="0">'Расчет НМЦ расходные'!$A$1:$K$58</definedName>
  </definedNames>
  <calcPr fullCalcOnLoad="1" refMode="R1C1"/>
</workbook>
</file>

<file path=xl/sharedStrings.xml><?xml version="1.0" encoding="utf-8"?>
<sst xmlns="http://schemas.openxmlformats.org/spreadsheetml/2006/main" count="132" uniqueCount="85">
  <si>
    <t>Обоснование начальной (максимальной) цены закупки</t>
  </si>
  <si>
    <t>1. Предмет закупки</t>
  </si>
  <si>
    <t>Поставка медицинских препаратов</t>
  </si>
  <si>
    <t>2. Дата подготовки обоснования НМЦК: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</si>
  <si>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</si>
  <si>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</si>
  <si>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</si>
  <si>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</si>
  <si>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</si>
  <si>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</si>
  <si>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</si>
  <si>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</si>
  <si>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indexed="8"/>
        <rFont val="Times New Roman"/>
        <family val="1"/>
      </rPr>
      <t>i</t>
    </r>
    <r>
      <rPr>
        <sz val="11"/>
        <color indexed="8"/>
        <rFont val="Times New Roman"/>
        <family val="1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</si>
  <si>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5. Таблица для обоснования начальной (максимальной) цены закупки при выборе метода сопоставимых рыночных цен (анализа рынка):</t>
  </si>
  <si>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</si>
  <si>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</si>
  <si>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</si>
  <si>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t>Ед. изм.</t>
  </si>
  <si>
    <t>Кол-во</t>
  </si>
  <si>
    <t>Цена, руб. за единицу товара, работы, услуги, в т.ч. НДС</t>
  </si>
  <si>
    <t>Начальная (максимальная) цена по позиции за ед., руб.</t>
  </si>
  <si>
    <t>Начальная (максимальная) цена по позиции, руб.</t>
  </si>
  <si>
    <t>Источник информации №1 (К)</t>
  </si>
  <si>
    <t>Источник информации №2 (ЮФ)</t>
  </si>
  <si>
    <t xml:space="preserve">Источник информации №3 </t>
  </si>
  <si>
    <t>Спиртовые салфетки</t>
  </si>
  <si>
    <t>Салфетки для инъекций</t>
  </si>
  <si>
    <t>штук</t>
  </si>
  <si>
    <t>Бахилы одноразовые</t>
  </si>
  <si>
    <t>Бахилы полиэтиленовые</t>
  </si>
  <si>
    <t>Зеркало гин по Кусто одноразовыое</t>
  </si>
  <si>
    <t>Инструмент</t>
  </si>
  <si>
    <t>Жгут венозный кровоостанавливающий</t>
  </si>
  <si>
    <t>Жгут</t>
  </si>
  <si>
    <t>Клеенка мед подкладная 10 м</t>
  </si>
  <si>
    <t xml:space="preserve">Клеенка мед </t>
  </si>
  <si>
    <t>Маджетка к прибором для измерения артериального давления (для АСПО)</t>
  </si>
  <si>
    <t>Манжет</t>
  </si>
  <si>
    <t>Мундштуки для спирометрии</t>
  </si>
  <si>
    <t>Пакет для мед отходов класс Б</t>
  </si>
  <si>
    <t>Пакет</t>
  </si>
  <si>
    <t>Перчатки н/ст 1.з.т</t>
  </si>
  <si>
    <t>Перчатки</t>
  </si>
  <si>
    <t>Перчатки стерильные</t>
  </si>
  <si>
    <t>Системы д\перелив Р/Р</t>
  </si>
  <si>
    <t>Скальпель хирургический (стер)</t>
  </si>
  <si>
    <t>Термометр мед</t>
  </si>
  <si>
    <t>Термометр</t>
  </si>
  <si>
    <t>Тест-полоски д/глюкометра Уантач селект</t>
  </si>
  <si>
    <t>Тест-полоски</t>
  </si>
  <si>
    <t>Термометр для холодельников</t>
  </si>
  <si>
    <t>Тест полоски «Наркочек» мультипанель для 5 видов наркотиков в моче</t>
  </si>
  <si>
    <t>Халат хир одноразовый</t>
  </si>
  <si>
    <t>Халат</t>
  </si>
  <si>
    <t>Манджет сменный для тонометра</t>
  </si>
  <si>
    <t>Иглы иньекционные однор</t>
  </si>
  <si>
    <t>Иглы</t>
  </si>
  <si>
    <t>Иглы бабочки</t>
  </si>
  <si>
    <t>Катетторы внутревенные</t>
  </si>
  <si>
    <t>Катетор</t>
  </si>
  <si>
    <t>Маска одноразовая 3-х слойная</t>
  </si>
  <si>
    <t>Маска медицинская</t>
  </si>
  <si>
    <t>Маска для наркоза</t>
  </si>
  <si>
    <t>Напаличник</t>
  </si>
  <si>
    <t>Пакет гипотермический Снежок</t>
  </si>
  <si>
    <t>Пакет гипотермический</t>
  </si>
  <si>
    <t>Пульсоксиметр</t>
  </si>
  <si>
    <t>Чехол для шнура и трубок стер 200*13 см</t>
  </si>
  <si>
    <t>Чехол</t>
  </si>
  <si>
    <t>Шпатель деревянный стер</t>
  </si>
  <si>
    <t>Шпатель</t>
  </si>
  <si>
    <t>Комплект акушерского белья однок применения стерильный</t>
  </si>
  <si>
    <t>Белье одноразовое</t>
  </si>
  <si>
    <t>Зажим однор для пуповины</t>
  </si>
  <si>
    <t>Зажим</t>
  </si>
  <si>
    <t>Набор для катетеризации центр, вен 7Р*20 см</t>
  </si>
  <si>
    <t>Набор для катетеризации</t>
  </si>
  <si>
    <t>Набор для коникотамии</t>
  </si>
  <si>
    <t>Катетор муж.урологический</t>
  </si>
  <si>
    <t>Трусы однор для колоноскопии</t>
  </si>
  <si>
    <t>ИТОГО</t>
  </si>
  <si>
    <t>6. Начальная (максимальная) цена контракта составляет:</t>
  </si>
  <si>
    <t>Шестьсот шестьдесят пять тысяч сто десять рублей</t>
  </si>
  <si>
    <t>в т.ч. НДС</t>
  </si>
  <si>
    <t>74 копейки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</si>
</sst>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  <numFmt numFmtId="165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33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33" borderId="0" xfId="0" applyFont="1" applyFill="1" applyBorder="1" applyAlignment="1">
      <alignment/>
    </xf>
    <xf numFmtId="0" fontId="53" fillId="0" borderId="0" xfId="0" applyFont="1" applyAlignment="1">
      <alignment vertical="center" wrapText="1"/>
    </xf>
    <xf numFmtId="0" fontId="53" fillId="33" borderId="0" xfId="0" applyFont="1" applyFill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2" fontId="53" fillId="0" borderId="0" xfId="0" applyNumberFormat="1" applyFont="1" applyAlignment="1">
      <alignment vertical="center"/>
    </xf>
    <xf numFmtId="164" fontId="54" fillId="0" borderId="0" xfId="0" applyNumberFormat="1" applyFont="1" applyAlignment="1">
      <alignment vertical="center" wrapText="1"/>
    </xf>
    <xf numFmtId="164" fontId="53" fillId="0" borderId="0" xfId="0" applyNumberFormat="1" applyFont="1" applyAlignment="1">
      <alignment vertical="center" wrapText="1"/>
    </xf>
    <xf numFmtId="2" fontId="55" fillId="33" borderId="10" xfId="0" applyNumberFormat="1" applyFont="1" applyFill="1" applyBorder="1" applyAlignment="1">
      <alignment horizontal="center" vertical="center" wrapText="1"/>
    </xf>
    <xf numFmtId="43" fontId="55" fillId="33" borderId="10" xfId="61" applyFont="1" applyFill="1" applyBorder="1" applyAlignment="1">
      <alignment horizontal="center" vertical="center" wrapText="1"/>
    </xf>
    <xf numFmtId="2" fontId="55" fillId="33" borderId="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3" fontId="52" fillId="33" borderId="10" xfId="6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 vertical="center" wrapText="1"/>
    </xf>
    <xf numFmtId="43" fontId="56" fillId="0" borderId="10" xfId="61" applyFont="1" applyBorder="1" applyAlignment="1">
      <alignment vertical="center" wrapText="1"/>
    </xf>
    <xf numFmtId="43" fontId="55" fillId="33" borderId="10" xfId="61" applyFont="1" applyFill="1" applyBorder="1" applyAlignment="1">
      <alignment horizontal="center"/>
    </xf>
    <xf numFmtId="43" fontId="5" fillId="33" borderId="10" xfId="61" applyFont="1" applyFill="1" applyBorder="1" applyAlignment="1">
      <alignment horizontal="left" vertical="center" wrapText="1"/>
    </xf>
    <xf numFmtId="43" fontId="55" fillId="33" borderId="10" xfId="61" applyFont="1" applyFill="1" applyBorder="1" applyAlignment="1">
      <alignment/>
    </xf>
    <xf numFmtId="43" fontId="55" fillId="33" borderId="0" xfId="61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43" fontId="58" fillId="33" borderId="0" xfId="61" applyFont="1" applyFill="1" applyBorder="1" applyAlignment="1">
      <alignment horizontal="center"/>
    </xf>
    <xf numFmtId="0" fontId="57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43" fontId="52" fillId="33" borderId="0" xfId="61" applyFont="1" applyFill="1" applyBorder="1" applyAlignment="1">
      <alignment horizontal="center"/>
    </xf>
    <xf numFmtId="2" fontId="55" fillId="33" borderId="11" xfId="0" applyNumberFormat="1" applyFont="1" applyFill="1" applyBorder="1" applyAlignment="1">
      <alignment horizontal="center" vertical="center" wrapText="1"/>
    </xf>
    <xf numFmtId="2" fontId="55" fillId="33" borderId="12" xfId="0" applyNumberFormat="1" applyFont="1" applyFill="1" applyBorder="1" applyAlignment="1">
      <alignment horizontal="center" vertical="center" wrapText="1"/>
    </xf>
    <xf numFmtId="2" fontId="55" fillId="33" borderId="13" xfId="0" applyNumberFormat="1" applyFont="1" applyFill="1" applyBorder="1" applyAlignment="1">
      <alignment horizontal="center" vertical="center" wrapText="1"/>
    </xf>
    <xf numFmtId="2" fontId="55" fillId="33" borderId="14" xfId="0" applyNumberFormat="1" applyFont="1" applyFill="1" applyBorder="1" applyAlignment="1">
      <alignment horizontal="center" vertical="center" wrapText="1"/>
    </xf>
    <xf numFmtId="2" fontId="55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2" fontId="53" fillId="0" borderId="0" xfId="0" applyNumberFormat="1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8</xdr:row>
      <xdr:rowOff>66675</xdr:rowOff>
    </xdr:from>
    <xdr:to>
      <xdr:col>59</xdr:col>
      <xdr:colOff>38100</xdr:colOff>
      <xdr:row>8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23350" y="2162175"/>
          <a:ext cx="8610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7</xdr:row>
      <xdr:rowOff>695325</xdr:rowOff>
    </xdr:from>
    <xdr:to>
      <xdr:col>4</xdr:col>
      <xdr:colOff>76200</xdr:colOff>
      <xdr:row>9</xdr:row>
      <xdr:rowOff>133350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019300"/>
          <a:ext cx="1752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T58"/>
  <sheetViews>
    <sheetView tabSelected="1" view="pageBreakPreview" zoomScale="60" zoomScalePageLayoutView="0" workbookViewId="0" topLeftCell="B1">
      <selection activeCell="D14" sqref="D14"/>
    </sheetView>
  </sheetViews>
  <sheetFormatPr defaultColWidth="8.57421875" defaultRowHeight="15"/>
  <cols>
    <col min="1" max="1" width="8.57421875" style="5" customWidth="1"/>
    <col min="2" max="2" width="30.00390625" style="31" customWidth="1"/>
    <col min="3" max="3" width="34.7109375" style="5" customWidth="1"/>
    <col min="4" max="4" width="36.421875" style="5" customWidth="1"/>
    <col min="5" max="6" width="8.57421875" style="31" customWidth="1"/>
    <col min="7" max="7" width="23.8515625" style="31" customWidth="1"/>
    <col min="8" max="8" width="20.421875" style="32" customWidth="1"/>
    <col min="9" max="9" width="20.421875" style="31" customWidth="1"/>
    <col min="10" max="10" width="18.28125" style="5" customWidth="1"/>
    <col min="11" max="11" width="23.57421875" style="5" customWidth="1"/>
    <col min="12" max="16384" width="8.57421875" style="5" customWidth="1"/>
  </cols>
  <sheetData>
    <row r="1" spans="2:98" ht="14.25" customHeight="1">
      <c r="B1" s="1" t="s">
        <v>0</v>
      </c>
      <c r="C1" s="2"/>
      <c r="D1" s="3"/>
      <c r="E1" s="4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2:98" ht="15">
      <c r="B2" s="6"/>
      <c r="C2" s="7"/>
      <c r="D2" s="6"/>
      <c r="E2" s="8"/>
      <c r="F2" s="8"/>
      <c r="G2" s="8"/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</row>
    <row r="3" spans="2:98" ht="15" customHeight="1">
      <c r="B3" s="9" t="s">
        <v>1</v>
      </c>
      <c r="D3" s="10" t="s">
        <v>2</v>
      </c>
      <c r="E3" s="8"/>
      <c r="F3" s="8"/>
      <c r="G3" s="8"/>
      <c r="H3" s="8"/>
      <c r="I3" s="8"/>
      <c r="J3" s="6"/>
      <c r="K3" s="6"/>
      <c r="L3" s="6"/>
      <c r="M3" s="6"/>
      <c r="N3" s="6"/>
      <c r="O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</row>
    <row r="4" spans="2:98" ht="15">
      <c r="B4" s="9"/>
      <c r="C4" s="7"/>
      <c r="D4" s="6"/>
      <c r="E4" s="8"/>
      <c r="F4" s="8"/>
      <c r="G4" s="8"/>
      <c r="H4" s="8"/>
      <c r="I4" s="8"/>
      <c r="J4" s="6"/>
      <c r="K4" s="6"/>
      <c r="L4" s="6"/>
      <c r="M4" s="6"/>
      <c r="N4" s="6"/>
      <c r="O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</row>
    <row r="5" spans="2:98" ht="15" customHeight="1">
      <c r="B5" s="9" t="s">
        <v>3</v>
      </c>
      <c r="C5" s="7"/>
      <c r="D5" s="10">
        <v>43570</v>
      </c>
      <c r="E5" s="8"/>
      <c r="F5" s="8"/>
      <c r="G5" s="8"/>
      <c r="H5" s="8"/>
      <c r="I5" s="8"/>
      <c r="J5" s="6"/>
      <c r="K5" s="6"/>
      <c r="L5" s="6"/>
      <c r="M5" s="6"/>
      <c r="N5" s="6"/>
      <c r="O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</row>
    <row r="6" spans="2:98" ht="15">
      <c r="B6" s="9"/>
      <c r="C6" s="7"/>
      <c r="D6" s="6"/>
      <c r="E6" s="8"/>
      <c r="F6" s="8"/>
      <c r="G6" s="8"/>
      <c r="H6" s="8"/>
      <c r="I6" s="8"/>
      <c r="J6" s="6"/>
      <c r="K6" s="6"/>
      <c r="L6" s="6"/>
      <c r="M6" s="6"/>
      <c r="N6" s="6"/>
      <c r="O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</row>
    <row r="7" spans="2:98" ht="15" customHeight="1">
      <c r="B7" s="9" t="s">
        <v>4</v>
      </c>
      <c r="C7" s="7"/>
      <c r="E7" s="8"/>
      <c r="F7" s="8"/>
      <c r="G7" s="8"/>
      <c r="H7" s="8"/>
      <c r="I7" s="8"/>
      <c r="J7" s="6"/>
      <c r="K7" s="6"/>
      <c r="L7" s="6"/>
      <c r="M7" s="6"/>
      <c r="N7" s="6"/>
      <c r="O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</row>
    <row r="8" spans="2:98" ht="60.75" customHeight="1">
      <c r="B8" s="38" t="s">
        <v>5</v>
      </c>
      <c r="C8" s="38"/>
      <c r="D8" s="38"/>
      <c r="E8" s="38"/>
      <c r="F8" s="8"/>
      <c r="G8" s="8"/>
      <c r="H8" s="8"/>
      <c r="I8" s="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</row>
    <row r="9" spans="2:98" ht="15" customHeight="1">
      <c r="B9" s="9" t="s">
        <v>6</v>
      </c>
      <c r="C9" s="7"/>
      <c r="D9" s="6"/>
      <c r="E9" s="8"/>
      <c r="F9" s="8"/>
      <c r="G9" s="8"/>
      <c r="H9" s="8"/>
      <c r="I9" s="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</row>
    <row r="10" spans="2:98" ht="15">
      <c r="B10" s="9" t="s">
        <v>7</v>
      </c>
      <c r="C10" s="7"/>
      <c r="D10" s="6"/>
      <c r="E10" s="8"/>
      <c r="F10" s="8"/>
      <c r="G10" s="8"/>
      <c r="H10" s="8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</row>
    <row r="11" spans="2:98" ht="15" customHeight="1">
      <c r="B11" s="9" t="s">
        <v>8</v>
      </c>
      <c r="C11" s="7"/>
      <c r="D11" s="6"/>
      <c r="E11" s="8"/>
      <c r="F11" s="8"/>
      <c r="G11" s="8"/>
      <c r="H11" s="8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</row>
    <row r="12" spans="2:98" ht="15" customHeight="1">
      <c r="B12" s="9" t="s">
        <v>9</v>
      </c>
      <c r="C12" s="7"/>
      <c r="D12" s="6"/>
      <c r="E12" s="8"/>
      <c r="F12" s="8"/>
      <c r="G12" s="8"/>
      <c r="H12" s="8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</row>
    <row r="13" spans="2:98" ht="15" customHeight="1">
      <c r="B13" s="9" t="s">
        <v>10</v>
      </c>
      <c r="C13" s="7"/>
      <c r="D13" s="6"/>
      <c r="E13" s="8"/>
      <c r="F13" s="8"/>
      <c r="G13" s="8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</row>
    <row r="14" spans="2:98" ht="15" customHeight="1">
      <c r="B14" s="9" t="s">
        <v>11</v>
      </c>
      <c r="C14" s="7"/>
      <c r="D14" s="6"/>
      <c r="E14" s="8"/>
      <c r="F14" s="8"/>
      <c r="G14" s="8"/>
      <c r="H14" s="8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</row>
    <row r="15" spans="2:98" ht="60.75" customHeight="1">
      <c r="B15" s="39" t="s">
        <v>12</v>
      </c>
      <c r="C15" s="39"/>
      <c r="D15" s="39"/>
      <c r="E15" s="8"/>
      <c r="F15" s="8"/>
      <c r="G15" s="8"/>
      <c r="H15" s="8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</row>
    <row r="16" spans="2:98" ht="15">
      <c r="B16" s="9"/>
      <c r="C16" s="7"/>
      <c r="D16" s="6"/>
      <c r="E16" s="8"/>
      <c r="F16" s="8"/>
      <c r="G16" s="8"/>
      <c r="H16" s="8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</row>
    <row r="17" spans="2:98" ht="15" customHeight="1">
      <c r="B17" s="9" t="s">
        <v>13</v>
      </c>
      <c r="C17" s="7"/>
      <c r="D17" s="6"/>
      <c r="E17" s="8"/>
      <c r="F17" s="8"/>
      <c r="G17" s="8"/>
      <c r="H17" s="8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</row>
    <row r="18" spans="2:11" ht="36" customHeight="1">
      <c r="B18" s="33" t="s">
        <v>14</v>
      </c>
      <c r="C18" s="33" t="s">
        <v>15</v>
      </c>
      <c r="D18" s="33" t="s">
        <v>16</v>
      </c>
      <c r="E18" s="33" t="s">
        <v>17</v>
      </c>
      <c r="F18" s="33" t="s">
        <v>18</v>
      </c>
      <c r="G18" s="35" t="s">
        <v>19</v>
      </c>
      <c r="H18" s="36"/>
      <c r="I18" s="37"/>
      <c r="J18" s="33" t="s">
        <v>20</v>
      </c>
      <c r="K18" s="33" t="s">
        <v>21</v>
      </c>
    </row>
    <row r="19" spans="2:11" s="14" customFormat="1" ht="76.5" customHeight="1">
      <c r="B19" s="34"/>
      <c r="C19" s="34"/>
      <c r="D19" s="34"/>
      <c r="E19" s="34"/>
      <c r="F19" s="34"/>
      <c r="G19" s="12" t="s">
        <v>22</v>
      </c>
      <c r="H19" s="13" t="s">
        <v>23</v>
      </c>
      <c r="I19" s="12" t="s">
        <v>24</v>
      </c>
      <c r="J19" s="34"/>
      <c r="K19" s="34"/>
    </row>
    <row r="20" spans="2:11" ht="12.75">
      <c r="B20" s="15">
        <v>12</v>
      </c>
      <c r="C20" s="16" t="s">
        <v>25</v>
      </c>
      <c r="D20" s="17" t="s">
        <v>26</v>
      </c>
      <c r="E20" s="15" t="s">
        <v>27</v>
      </c>
      <c r="F20" s="18">
        <v>6000</v>
      </c>
      <c r="G20" s="19">
        <v>3.3</v>
      </c>
      <c r="H20" s="19">
        <v>3</v>
      </c>
      <c r="I20" s="19">
        <v>3.21</v>
      </c>
      <c r="J20" s="20">
        <f aca="true" t="shared" si="0" ref="J20:J53">ROUND(AVERAGE(G20:I20),2)</f>
        <v>3.17</v>
      </c>
      <c r="K20" s="21">
        <f aca="true" t="shared" si="1" ref="K20:K53">F20*J20</f>
        <v>19020</v>
      </c>
    </row>
    <row r="21" spans="2:11" ht="12.75">
      <c r="B21" s="15">
        <v>33</v>
      </c>
      <c r="C21" s="16" t="s">
        <v>28</v>
      </c>
      <c r="D21" s="17" t="s">
        <v>29</v>
      </c>
      <c r="E21" s="15" t="s">
        <v>27</v>
      </c>
      <c r="F21" s="18">
        <v>2000</v>
      </c>
      <c r="G21" s="19">
        <v>1.98</v>
      </c>
      <c r="H21" s="19">
        <v>1.8</v>
      </c>
      <c r="I21" s="19">
        <v>1.926</v>
      </c>
      <c r="J21" s="20">
        <f t="shared" si="0"/>
        <v>1.9</v>
      </c>
      <c r="K21" s="21">
        <f t="shared" si="1"/>
        <v>3800</v>
      </c>
    </row>
    <row r="22" spans="2:11" ht="12.75">
      <c r="B22" s="15">
        <v>96</v>
      </c>
      <c r="C22" s="16" t="s">
        <v>30</v>
      </c>
      <c r="D22" s="17" t="s">
        <v>31</v>
      </c>
      <c r="E22" s="15" t="s">
        <v>27</v>
      </c>
      <c r="F22" s="18">
        <v>150</v>
      </c>
      <c r="G22" s="19">
        <v>40.7</v>
      </c>
      <c r="H22" s="19">
        <v>37</v>
      </c>
      <c r="I22" s="19">
        <v>39.59</v>
      </c>
      <c r="J22" s="20">
        <f t="shared" si="0"/>
        <v>39.1</v>
      </c>
      <c r="K22" s="21">
        <f t="shared" si="1"/>
        <v>5865</v>
      </c>
    </row>
    <row r="23" spans="2:11" ht="12.75">
      <c r="B23" s="15">
        <v>108</v>
      </c>
      <c r="C23" s="16" t="s">
        <v>32</v>
      </c>
      <c r="D23" s="17" t="s">
        <v>33</v>
      </c>
      <c r="E23" s="15" t="s">
        <v>27</v>
      </c>
      <c r="F23" s="18">
        <v>10</v>
      </c>
      <c r="G23" s="19">
        <v>220</v>
      </c>
      <c r="H23" s="19">
        <v>200</v>
      </c>
      <c r="I23" s="19">
        <v>214</v>
      </c>
      <c r="J23" s="20">
        <f t="shared" si="0"/>
        <v>211.33</v>
      </c>
      <c r="K23" s="21">
        <f t="shared" si="1"/>
        <v>2113.3</v>
      </c>
    </row>
    <row r="24" spans="2:11" ht="12.75">
      <c r="B24" s="15">
        <v>143</v>
      </c>
      <c r="C24" s="16" t="s">
        <v>34</v>
      </c>
      <c r="D24" s="16" t="s">
        <v>35</v>
      </c>
      <c r="E24" s="15" t="s">
        <v>27</v>
      </c>
      <c r="F24" s="18">
        <v>3</v>
      </c>
      <c r="G24" s="19">
        <v>1650</v>
      </c>
      <c r="H24" s="19">
        <v>1500</v>
      </c>
      <c r="I24" s="19">
        <v>1605</v>
      </c>
      <c r="J24" s="20">
        <f t="shared" si="0"/>
        <v>1585</v>
      </c>
      <c r="K24" s="21">
        <f t="shared" si="1"/>
        <v>4755</v>
      </c>
    </row>
    <row r="25" spans="2:11" ht="25.5">
      <c r="B25" s="15">
        <v>187</v>
      </c>
      <c r="C25" s="16" t="s">
        <v>36</v>
      </c>
      <c r="D25" s="17" t="s">
        <v>37</v>
      </c>
      <c r="E25" s="15" t="s">
        <v>27</v>
      </c>
      <c r="F25" s="18">
        <v>2</v>
      </c>
      <c r="G25" s="19">
        <v>1111</v>
      </c>
      <c r="H25" s="19">
        <v>1010</v>
      </c>
      <c r="I25" s="19">
        <v>1080.7</v>
      </c>
      <c r="J25" s="20">
        <f t="shared" si="0"/>
        <v>1067.23</v>
      </c>
      <c r="K25" s="21">
        <f t="shared" si="1"/>
        <v>2134.46</v>
      </c>
    </row>
    <row r="26" spans="2:11" ht="12.75">
      <c r="B26" s="15">
        <v>202</v>
      </c>
      <c r="C26" s="16" t="s">
        <v>38</v>
      </c>
      <c r="D26" s="17" t="s">
        <v>31</v>
      </c>
      <c r="E26" s="15" t="s">
        <v>27</v>
      </c>
      <c r="F26" s="18">
        <v>700</v>
      </c>
      <c r="G26" s="19">
        <v>165</v>
      </c>
      <c r="H26" s="19">
        <v>150</v>
      </c>
      <c r="I26" s="19">
        <v>160.5</v>
      </c>
      <c r="J26" s="20">
        <f t="shared" si="0"/>
        <v>158.5</v>
      </c>
      <c r="K26" s="21">
        <f t="shared" si="1"/>
        <v>110950</v>
      </c>
    </row>
    <row r="27" spans="2:11" ht="12.75">
      <c r="B27" s="15">
        <v>238</v>
      </c>
      <c r="C27" s="16" t="s">
        <v>39</v>
      </c>
      <c r="D27" s="17" t="s">
        <v>40</v>
      </c>
      <c r="E27" s="15" t="s">
        <v>27</v>
      </c>
      <c r="F27" s="18">
        <v>1000</v>
      </c>
      <c r="G27" s="19">
        <v>6.6</v>
      </c>
      <c r="H27" s="19">
        <v>6</v>
      </c>
      <c r="I27" s="19">
        <v>6.42</v>
      </c>
      <c r="J27" s="20">
        <f t="shared" si="0"/>
        <v>6.34</v>
      </c>
      <c r="K27" s="21">
        <f t="shared" si="1"/>
        <v>6340</v>
      </c>
    </row>
    <row r="28" spans="2:11" ht="12.75">
      <c r="B28" s="15">
        <v>251</v>
      </c>
      <c r="C28" s="16" t="s">
        <v>41</v>
      </c>
      <c r="D28" s="17" t="s">
        <v>42</v>
      </c>
      <c r="E28" s="15" t="s">
        <v>27</v>
      </c>
      <c r="F28" s="18">
        <v>25000</v>
      </c>
      <c r="G28" s="19">
        <v>6.6</v>
      </c>
      <c r="H28" s="19">
        <v>6</v>
      </c>
      <c r="I28" s="19">
        <v>6.42</v>
      </c>
      <c r="J28" s="20">
        <f t="shared" si="0"/>
        <v>6.34</v>
      </c>
      <c r="K28" s="21">
        <f t="shared" si="1"/>
        <v>158500</v>
      </c>
    </row>
    <row r="29" spans="2:11" ht="12.75">
      <c r="B29" s="15">
        <v>253</v>
      </c>
      <c r="C29" s="16" t="s">
        <v>43</v>
      </c>
      <c r="D29" s="17" t="s">
        <v>42</v>
      </c>
      <c r="E29" s="15" t="s">
        <v>27</v>
      </c>
      <c r="F29" s="18">
        <v>150</v>
      </c>
      <c r="G29" s="19">
        <v>22</v>
      </c>
      <c r="H29" s="19">
        <v>20</v>
      </c>
      <c r="I29" s="19">
        <v>21.4</v>
      </c>
      <c r="J29" s="20">
        <f t="shared" si="0"/>
        <v>21.13</v>
      </c>
      <c r="K29" s="21">
        <f t="shared" si="1"/>
        <v>3169.5</v>
      </c>
    </row>
    <row r="30" spans="2:11" ht="12.75">
      <c r="B30" s="15">
        <v>270</v>
      </c>
      <c r="C30" s="16" t="s">
        <v>44</v>
      </c>
      <c r="D30" s="16" t="s">
        <v>44</v>
      </c>
      <c r="E30" s="15" t="s">
        <v>27</v>
      </c>
      <c r="F30" s="18">
        <v>2000</v>
      </c>
      <c r="G30" s="19">
        <v>11.55</v>
      </c>
      <c r="H30" s="19">
        <v>10.5</v>
      </c>
      <c r="I30" s="19">
        <v>11.235</v>
      </c>
      <c r="J30" s="20">
        <f t="shared" si="0"/>
        <v>11.1</v>
      </c>
      <c r="K30" s="21">
        <f t="shared" si="1"/>
        <v>22200</v>
      </c>
    </row>
    <row r="31" spans="2:11" ht="12.75">
      <c r="B31" s="15">
        <v>271</v>
      </c>
      <c r="C31" s="16" t="s">
        <v>45</v>
      </c>
      <c r="D31" s="17" t="s">
        <v>31</v>
      </c>
      <c r="E31" s="15" t="s">
        <v>27</v>
      </c>
      <c r="F31" s="18">
        <v>260</v>
      </c>
      <c r="G31" s="19">
        <v>38.5</v>
      </c>
      <c r="H31" s="19">
        <v>35</v>
      </c>
      <c r="I31" s="19">
        <v>37.45</v>
      </c>
      <c r="J31" s="20">
        <f t="shared" si="0"/>
        <v>36.98</v>
      </c>
      <c r="K31" s="21">
        <f t="shared" si="1"/>
        <v>9614.8</v>
      </c>
    </row>
    <row r="32" spans="2:11" ht="12.75">
      <c r="B32" s="15">
        <v>279</v>
      </c>
      <c r="C32" s="16" t="s">
        <v>46</v>
      </c>
      <c r="D32" s="17" t="s">
        <v>47</v>
      </c>
      <c r="E32" s="15" t="s">
        <v>27</v>
      </c>
      <c r="F32" s="18">
        <v>30</v>
      </c>
      <c r="G32" s="19">
        <v>220</v>
      </c>
      <c r="H32" s="19">
        <v>200</v>
      </c>
      <c r="I32" s="19">
        <v>214</v>
      </c>
      <c r="J32" s="20">
        <f t="shared" si="0"/>
        <v>211.33</v>
      </c>
      <c r="K32" s="21">
        <f t="shared" si="1"/>
        <v>6339.900000000001</v>
      </c>
    </row>
    <row r="33" spans="2:11" ht="25.5">
      <c r="B33" s="15">
        <v>283</v>
      </c>
      <c r="C33" s="16" t="s">
        <v>48</v>
      </c>
      <c r="D33" s="17" t="s">
        <v>49</v>
      </c>
      <c r="E33" s="15" t="s">
        <v>27</v>
      </c>
      <c r="F33" s="18">
        <v>25</v>
      </c>
      <c r="G33" s="19">
        <v>33</v>
      </c>
      <c r="H33" s="19">
        <v>30</v>
      </c>
      <c r="I33" s="19">
        <v>32.1</v>
      </c>
      <c r="J33" s="20">
        <f t="shared" si="0"/>
        <v>31.7</v>
      </c>
      <c r="K33" s="21">
        <f t="shared" si="1"/>
        <v>792.5</v>
      </c>
    </row>
    <row r="34" spans="2:11" ht="12.75">
      <c r="B34" s="15">
        <v>287</v>
      </c>
      <c r="C34" s="16" t="s">
        <v>50</v>
      </c>
      <c r="D34" s="17" t="s">
        <v>47</v>
      </c>
      <c r="E34" s="15" t="s">
        <v>27</v>
      </c>
      <c r="F34" s="18">
        <v>20</v>
      </c>
      <c r="G34" s="19">
        <v>220</v>
      </c>
      <c r="H34" s="19">
        <v>200</v>
      </c>
      <c r="I34" s="19">
        <v>214</v>
      </c>
      <c r="J34" s="20">
        <f t="shared" si="0"/>
        <v>211.33</v>
      </c>
      <c r="K34" s="21">
        <f t="shared" si="1"/>
        <v>4226.6</v>
      </c>
    </row>
    <row r="35" spans="2:11" ht="25.5">
      <c r="B35" s="15">
        <v>296</v>
      </c>
      <c r="C35" s="16" t="s">
        <v>51</v>
      </c>
      <c r="D35" s="17" t="s">
        <v>49</v>
      </c>
      <c r="E35" s="15" t="s">
        <v>27</v>
      </c>
      <c r="F35" s="18">
        <v>1000</v>
      </c>
      <c r="G35" s="19">
        <v>198</v>
      </c>
      <c r="H35" s="19">
        <v>180</v>
      </c>
      <c r="I35" s="19">
        <v>192.6</v>
      </c>
      <c r="J35" s="20">
        <f t="shared" si="0"/>
        <v>190.2</v>
      </c>
      <c r="K35" s="21">
        <f t="shared" si="1"/>
        <v>190200</v>
      </c>
    </row>
    <row r="36" spans="2:11" ht="12.75">
      <c r="B36" s="15">
        <v>318</v>
      </c>
      <c r="C36" s="16" t="s">
        <v>52</v>
      </c>
      <c r="D36" s="17" t="s">
        <v>53</v>
      </c>
      <c r="E36" s="15" t="s">
        <v>27</v>
      </c>
      <c r="F36" s="18">
        <v>100</v>
      </c>
      <c r="G36" s="19">
        <v>220</v>
      </c>
      <c r="H36" s="19">
        <v>200</v>
      </c>
      <c r="I36" s="19">
        <v>214</v>
      </c>
      <c r="J36" s="20">
        <f t="shared" si="0"/>
        <v>211.33</v>
      </c>
      <c r="K36" s="21">
        <f t="shared" si="1"/>
        <v>21133</v>
      </c>
    </row>
    <row r="37" spans="2:11" ht="12.75">
      <c r="B37" s="15">
        <v>319</v>
      </c>
      <c r="C37" s="16" t="s">
        <v>54</v>
      </c>
      <c r="D37" s="17" t="s">
        <v>37</v>
      </c>
      <c r="E37" s="15" t="s">
        <v>27</v>
      </c>
      <c r="F37" s="18">
        <v>10</v>
      </c>
      <c r="G37" s="19">
        <v>1210</v>
      </c>
      <c r="H37" s="19">
        <v>1100</v>
      </c>
      <c r="I37" s="19">
        <v>1177</v>
      </c>
      <c r="J37" s="20">
        <f t="shared" si="0"/>
        <v>1162.33</v>
      </c>
      <c r="K37" s="21">
        <f t="shared" si="1"/>
        <v>11623.3</v>
      </c>
    </row>
    <row r="38" spans="2:11" ht="12.75">
      <c r="B38" s="15">
        <v>320</v>
      </c>
      <c r="C38" s="16" t="s">
        <v>55</v>
      </c>
      <c r="D38" s="17" t="s">
        <v>56</v>
      </c>
      <c r="E38" s="15" t="s">
        <v>27</v>
      </c>
      <c r="F38" s="18">
        <v>300</v>
      </c>
      <c r="G38" s="19">
        <v>3.3</v>
      </c>
      <c r="H38" s="19">
        <v>3</v>
      </c>
      <c r="I38" s="19">
        <v>3.21</v>
      </c>
      <c r="J38" s="20">
        <f t="shared" si="0"/>
        <v>3.17</v>
      </c>
      <c r="K38" s="21">
        <f t="shared" si="1"/>
        <v>951</v>
      </c>
    </row>
    <row r="39" spans="2:11" ht="12.75">
      <c r="B39" s="15">
        <v>321</v>
      </c>
      <c r="C39" s="16" t="s">
        <v>57</v>
      </c>
      <c r="D39" s="17" t="s">
        <v>56</v>
      </c>
      <c r="E39" s="15" t="s">
        <v>27</v>
      </c>
      <c r="F39" s="18">
        <v>150</v>
      </c>
      <c r="G39" s="19">
        <v>11</v>
      </c>
      <c r="H39" s="19">
        <v>10</v>
      </c>
      <c r="I39" s="19">
        <v>10.7</v>
      </c>
      <c r="J39" s="20">
        <f t="shared" si="0"/>
        <v>10.57</v>
      </c>
      <c r="K39" s="21">
        <f t="shared" si="1"/>
        <v>1585.5</v>
      </c>
    </row>
    <row r="40" spans="2:11" ht="12.75">
      <c r="B40" s="15">
        <v>322</v>
      </c>
      <c r="C40" s="16" t="s">
        <v>58</v>
      </c>
      <c r="D40" s="17" t="s">
        <v>59</v>
      </c>
      <c r="E40" s="15" t="s">
        <v>27</v>
      </c>
      <c r="F40" s="18">
        <v>10</v>
      </c>
      <c r="G40" s="19">
        <v>55</v>
      </c>
      <c r="H40" s="19">
        <v>50</v>
      </c>
      <c r="I40" s="19">
        <v>53.5</v>
      </c>
      <c r="J40" s="20">
        <f t="shared" si="0"/>
        <v>52.83</v>
      </c>
      <c r="K40" s="21">
        <f t="shared" si="1"/>
        <v>528.3</v>
      </c>
    </row>
    <row r="41" spans="2:11" ht="12.75">
      <c r="B41" s="15">
        <v>323</v>
      </c>
      <c r="C41" s="16" t="s">
        <v>60</v>
      </c>
      <c r="D41" s="17" t="s">
        <v>61</v>
      </c>
      <c r="E41" s="15" t="s">
        <v>27</v>
      </c>
      <c r="F41" s="18">
        <v>1000</v>
      </c>
      <c r="G41" s="19">
        <v>2.2</v>
      </c>
      <c r="H41" s="19">
        <v>2</v>
      </c>
      <c r="I41" s="19">
        <v>2.14</v>
      </c>
      <c r="J41" s="20">
        <f t="shared" si="0"/>
        <v>2.11</v>
      </c>
      <c r="K41" s="21">
        <f t="shared" si="1"/>
        <v>2110</v>
      </c>
    </row>
    <row r="42" spans="2:11" ht="12.75">
      <c r="B42" s="15">
        <v>324</v>
      </c>
      <c r="C42" s="16" t="s">
        <v>62</v>
      </c>
      <c r="D42" s="17" t="s">
        <v>61</v>
      </c>
      <c r="E42" s="15" t="s">
        <v>27</v>
      </c>
      <c r="F42" s="18">
        <v>50</v>
      </c>
      <c r="G42" s="19">
        <v>330</v>
      </c>
      <c r="H42" s="19">
        <v>300</v>
      </c>
      <c r="I42" s="19">
        <v>321</v>
      </c>
      <c r="J42" s="20">
        <f t="shared" si="0"/>
        <v>317</v>
      </c>
      <c r="K42" s="21">
        <f t="shared" si="1"/>
        <v>15850</v>
      </c>
    </row>
    <row r="43" spans="2:11" ht="12.75">
      <c r="B43" s="15">
        <v>325</v>
      </c>
      <c r="C43" s="16" t="s">
        <v>63</v>
      </c>
      <c r="D43" s="17" t="s">
        <v>63</v>
      </c>
      <c r="E43" s="15" t="s">
        <v>27</v>
      </c>
      <c r="F43" s="18">
        <v>50</v>
      </c>
      <c r="G43" s="19">
        <v>2.2</v>
      </c>
      <c r="H43" s="19">
        <v>2</v>
      </c>
      <c r="I43" s="19">
        <v>2.14</v>
      </c>
      <c r="J43" s="20">
        <f t="shared" si="0"/>
        <v>2.11</v>
      </c>
      <c r="K43" s="21">
        <f t="shared" si="1"/>
        <v>105.5</v>
      </c>
    </row>
    <row r="44" spans="2:11" ht="12.75">
      <c r="B44" s="15">
        <v>326</v>
      </c>
      <c r="C44" s="16" t="s">
        <v>64</v>
      </c>
      <c r="D44" s="17" t="s">
        <v>65</v>
      </c>
      <c r="E44" s="15" t="s">
        <v>27</v>
      </c>
      <c r="F44" s="18">
        <v>50</v>
      </c>
      <c r="G44" s="19">
        <v>18.7</v>
      </c>
      <c r="H44" s="19">
        <v>17</v>
      </c>
      <c r="I44" s="19">
        <v>18.19</v>
      </c>
      <c r="J44" s="20">
        <f t="shared" si="0"/>
        <v>17.96</v>
      </c>
      <c r="K44" s="21">
        <f t="shared" si="1"/>
        <v>898</v>
      </c>
    </row>
    <row r="45" spans="2:11" ht="12.75">
      <c r="B45" s="15">
        <v>327</v>
      </c>
      <c r="C45" s="16" t="s">
        <v>66</v>
      </c>
      <c r="D45" s="16" t="s">
        <v>66</v>
      </c>
      <c r="E45" s="15" t="s">
        <v>27</v>
      </c>
      <c r="F45" s="18">
        <v>2</v>
      </c>
      <c r="G45" s="19">
        <v>3696</v>
      </c>
      <c r="H45" s="19">
        <v>3360</v>
      </c>
      <c r="I45" s="19">
        <v>3595.2</v>
      </c>
      <c r="J45" s="20">
        <f t="shared" si="0"/>
        <v>3550.4</v>
      </c>
      <c r="K45" s="21">
        <f t="shared" si="1"/>
        <v>7100.8</v>
      </c>
    </row>
    <row r="46" spans="2:11" ht="12.75">
      <c r="B46" s="15">
        <v>328</v>
      </c>
      <c r="C46" s="16" t="s">
        <v>67</v>
      </c>
      <c r="D46" s="17" t="s">
        <v>68</v>
      </c>
      <c r="E46" s="15" t="s">
        <v>27</v>
      </c>
      <c r="F46" s="18">
        <v>60</v>
      </c>
      <c r="G46" s="19">
        <v>155</v>
      </c>
      <c r="H46" s="19">
        <v>150</v>
      </c>
      <c r="I46" s="19">
        <v>160.5</v>
      </c>
      <c r="J46" s="20">
        <f t="shared" si="0"/>
        <v>155.17</v>
      </c>
      <c r="K46" s="21">
        <f t="shared" si="1"/>
        <v>9310.199999999999</v>
      </c>
    </row>
    <row r="47" spans="2:11" ht="12.75">
      <c r="B47" s="15">
        <v>329</v>
      </c>
      <c r="C47" s="16" t="s">
        <v>69</v>
      </c>
      <c r="D47" s="17" t="s">
        <v>70</v>
      </c>
      <c r="E47" s="15" t="s">
        <v>27</v>
      </c>
      <c r="F47" s="18">
        <v>700</v>
      </c>
      <c r="G47" s="19">
        <v>3.3</v>
      </c>
      <c r="H47" s="19">
        <v>3</v>
      </c>
      <c r="I47" s="19">
        <v>3.21</v>
      </c>
      <c r="J47" s="20">
        <f t="shared" si="0"/>
        <v>3.17</v>
      </c>
      <c r="K47" s="21">
        <f t="shared" si="1"/>
        <v>2219</v>
      </c>
    </row>
    <row r="48" spans="2:11" ht="25.5">
      <c r="B48" s="15">
        <v>330</v>
      </c>
      <c r="C48" s="16" t="s">
        <v>71</v>
      </c>
      <c r="D48" s="17" t="s">
        <v>72</v>
      </c>
      <c r="E48" s="15" t="s">
        <v>27</v>
      </c>
      <c r="F48" s="18">
        <v>8</v>
      </c>
      <c r="G48" s="19">
        <v>275</v>
      </c>
      <c r="H48" s="19">
        <v>250</v>
      </c>
      <c r="I48" s="19">
        <v>267.5</v>
      </c>
      <c r="J48" s="20">
        <f t="shared" si="0"/>
        <v>264.17</v>
      </c>
      <c r="K48" s="21">
        <f t="shared" si="1"/>
        <v>2113.36</v>
      </c>
    </row>
    <row r="49" spans="2:11" ht="12.75">
      <c r="B49" s="15">
        <v>331</v>
      </c>
      <c r="C49" s="16" t="s">
        <v>73</v>
      </c>
      <c r="D49" s="17" t="s">
        <v>74</v>
      </c>
      <c r="E49" s="15" t="s">
        <v>27</v>
      </c>
      <c r="F49" s="18">
        <v>24</v>
      </c>
      <c r="G49" s="19">
        <v>11</v>
      </c>
      <c r="H49" s="19">
        <v>10</v>
      </c>
      <c r="I49" s="19">
        <v>10.7</v>
      </c>
      <c r="J49" s="20">
        <f t="shared" si="0"/>
        <v>10.57</v>
      </c>
      <c r="K49" s="21">
        <f t="shared" si="1"/>
        <v>253.68</v>
      </c>
    </row>
    <row r="50" spans="2:11" ht="25.5">
      <c r="B50" s="15">
        <v>332</v>
      </c>
      <c r="C50" s="16" t="s">
        <v>75</v>
      </c>
      <c r="D50" s="16" t="s">
        <v>76</v>
      </c>
      <c r="E50" s="15" t="s">
        <v>27</v>
      </c>
      <c r="F50" s="18">
        <v>4</v>
      </c>
      <c r="G50" s="19">
        <v>880</v>
      </c>
      <c r="H50" s="19">
        <v>800</v>
      </c>
      <c r="I50" s="19">
        <v>856</v>
      </c>
      <c r="J50" s="20">
        <f t="shared" si="0"/>
        <v>845.33</v>
      </c>
      <c r="K50" s="21">
        <f t="shared" si="1"/>
        <v>3381.32</v>
      </c>
    </row>
    <row r="51" spans="2:11" ht="12.75">
      <c r="B51" s="15">
        <v>333</v>
      </c>
      <c r="C51" s="16" t="s">
        <v>77</v>
      </c>
      <c r="D51" s="16" t="s">
        <v>77</v>
      </c>
      <c r="E51" s="15" t="s">
        <v>27</v>
      </c>
      <c r="F51" s="18">
        <v>4</v>
      </c>
      <c r="G51" s="19">
        <v>5500</v>
      </c>
      <c r="H51" s="19">
        <v>5000</v>
      </c>
      <c r="I51" s="19">
        <v>5350</v>
      </c>
      <c r="J51" s="20">
        <f t="shared" si="0"/>
        <v>5283.33</v>
      </c>
      <c r="K51" s="21">
        <f t="shared" si="1"/>
        <v>21133.32</v>
      </c>
    </row>
    <row r="52" spans="2:11" ht="12.75">
      <c r="B52" s="15">
        <v>334</v>
      </c>
      <c r="C52" s="16" t="s">
        <v>78</v>
      </c>
      <c r="D52" s="17" t="s">
        <v>59</v>
      </c>
      <c r="E52" s="15" t="s">
        <v>27</v>
      </c>
      <c r="F52" s="18">
        <v>100</v>
      </c>
      <c r="G52" s="19">
        <v>22</v>
      </c>
      <c r="H52" s="19">
        <v>20</v>
      </c>
      <c r="I52" s="19">
        <v>21.4</v>
      </c>
      <c r="J52" s="20">
        <f t="shared" si="0"/>
        <v>21.13</v>
      </c>
      <c r="K52" s="21">
        <f t="shared" si="1"/>
        <v>2113</v>
      </c>
    </row>
    <row r="53" spans="2:11" ht="12.75">
      <c r="B53" s="15">
        <v>335</v>
      </c>
      <c r="C53" s="16" t="s">
        <v>79</v>
      </c>
      <c r="D53" s="17" t="s">
        <v>72</v>
      </c>
      <c r="E53" s="15" t="s">
        <v>27</v>
      </c>
      <c r="F53" s="18">
        <v>120</v>
      </c>
      <c r="G53" s="19">
        <v>110</v>
      </c>
      <c r="H53" s="19">
        <v>100</v>
      </c>
      <c r="I53" s="19">
        <v>107</v>
      </c>
      <c r="J53" s="20">
        <f t="shared" si="0"/>
        <v>105.67</v>
      </c>
      <c r="K53" s="21">
        <f t="shared" si="1"/>
        <v>12680.4</v>
      </c>
    </row>
    <row r="54" spans="2:11" s="25" customFormat="1" ht="12.75">
      <c r="B54" s="22"/>
      <c r="C54" s="23" t="s">
        <v>80</v>
      </c>
      <c r="D54" s="24"/>
      <c r="E54" s="22"/>
      <c r="F54" s="22"/>
      <c r="G54" s="22">
        <f>SUMPRODUCT(F20:F53,G20:G53)</f>
        <v>691993</v>
      </c>
      <c r="H54" s="22">
        <f>SUMPRODUCT(F20:F53,H20:H53)</f>
        <v>629630</v>
      </c>
      <c r="I54" s="22">
        <f>SUMPRODUCT(F20:F53,I20:I53)</f>
        <v>673704.1000000001</v>
      </c>
      <c r="J54" s="24"/>
      <c r="K54" s="24">
        <f>SUM(K20:K53)</f>
        <v>665110.7400000001</v>
      </c>
    </row>
    <row r="57" spans="2:35" s="30" customFormat="1" ht="15.75">
      <c r="B57" s="26"/>
      <c r="C57" s="27" t="s">
        <v>81</v>
      </c>
      <c r="D57" s="27"/>
      <c r="E57" s="27"/>
      <c r="F57" s="26"/>
      <c r="G57" s="28">
        <f>K54</f>
        <v>665110.7400000001</v>
      </c>
      <c r="H57" s="29" t="s">
        <v>82</v>
      </c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3:8" ht="15.75">
      <c r="C58" s="27" t="s">
        <v>83</v>
      </c>
      <c r="H58" s="29" t="s">
        <v>84</v>
      </c>
    </row>
  </sheetData>
  <sheetProtection/>
  <autoFilter ref="B19:K54"/>
  <mergeCells count="10">
    <mergeCell ref="F18:F19"/>
    <mergeCell ref="G18:I18"/>
    <mergeCell ref="J18:J19"/>
    <mergeCell ref="K18:K19"/>
    <mergeCell ref="B8:E8"/>
    <mergeCell ref="B15:D15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2019-04-15T14:04:25Z</cp:lastPrinted>
  <dcterms:created xsi:type="dcterms:W3CDTF">2019-03-29T08:33:54Z</dcterms:created>
  <dcterms:modified xsi:type="dcterms:W3CDTF">2019-04-15T14:22:46Z</dcterms:modified>
  <cp:category/>
  <cp:version/>
  <cp:contentType/>
  <cp:contentStatus/>
</cp:coreProperties>
</file>